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showInkAnnotation="0"/>
  <mc:AlternateContent xmlns:mc="http://schemas.openxmlformats.org/markup-compatibility/2006">
    <mc:Choice Requires="x15">
      <x15ac:absPath xmlns:x15ac="http://schemas.microsoft.com/office/spreadsheetml/2010/11/ac" url="C:\Users\Nataša\Desktop\"/>
    </mc:Choice>
  </mc:AlternateContent>
  <xr:revisionPtr revIDLastSave="0" documentId="8_{42266EA6-8804-45BA-B69D-505AFBCF9E1B}" xr6:coauthVersionLast="47" xr6:coauthVersionMax="47" xr10:uidLastSave="{00000000-0000-0000-0000-000000000000}"/>
  <bookViews>
    <workbookView xWindow="1464" yWindow="1464" windowWidth="17280" windowHeight="88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E340" i="9" s="1"/>
  <c r="B340" i="9" s="1"/>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E318" i="9" s="1"/>
  <c r="B318" i="9" s="1"/>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c r="E292" i="9"/>
  <c r="B292" i="9"/>
  <c r="M291" i="9"/>
  <c r="L291" i="9"/>
  <c r="F291" i="9" s="1"/>
  <c r="E291" i="9"/>
  <c r="M290" i="9"/>
  <c r="L290" i="9"/>
  <c r="F290" i="9" s="1"/>
  <c r="B290" i="9" s="1"/>
  <c r="E290" i="9"/>
  <c r="M289" i="9"/>
  <c r="L289" i="9"/>
  <c r="F289" i="9" s="1"/>
  <c r="E289" i="9"/>
  <c r="M288" i="9"/>
  <c r="L288" i="9"/>
  <c r="F288" i="9"/>
  <c r="E288" i="9"/>
  <c r="B288" i="9" s="1"/>
  <c r="M287" i="9"/>
  <c r="L287" i="9"/>
  <c r="F287" i="9" s="1"/>
  <c r="E287" i="9"/>
  <c r="B287" i="9" s="1"/>
  <c r="M286" i="9"/>
  <c r="L286" i="9"/>
  <c r="F286" i="9" s="1"/>
  <c r="B286" i="9" s="1"/>
  <c r="E286" i="9"/>
  <c r="M285" i="9"/>
  <c r="L285" i="9"/>
  <c r="F285" i="9" s="1"/>
  <c r="E285" i="9"/>
  <c r="B285" i="9" s="1"/>
  <c r="M284" i="9"/>
  <c r="F284" i="9" s="1"/>
  <c r="L284" i="9"/>
  <c r="E284" i="9"/>
  <c r="M283" i="9"/>
  <c r="L283" i="9"/>
  <c r="F283" i="9"/>
  <c r="E283" i="9"/>
  <c r="B283" i="9" s="1"/>
  <c r="M282" i="9"/>
  <c r="L282" i="9"/>
  <c r="F282" i="9"/>
  <c r="B282" i="9" s="1"/>
  <c r="E282" i="9"/>
  <c r="M281" i="9"/>
  <c r="L281" i="9"/>
  <c r="F281" i="9" s="1"/>
  <c r="B281" i="9" s="1"/>
  <c r="E281" i="9"/>
  <c r="M280" i="9"/>
  <c r="L280" i="9"/>
  <c r="F280" i="9"/>
  <c r="E280" i="9"/>
  <c r="B280" i="9"/>
  <c r="M279" i="9"/>
  <c r="L279" i="9"/>
  <c r="F279" i="9" s="1"/>
  <c r="E279" i="9"/>
  <c r="B279" i="9" s="1"/>
  <c r="M278" i="9"/>
  <c r="L278" i="9"/>
  <c r="F278" i="9" s="1"/>
  <c r="B278" i="9" s="1"/>
  <c r="E278" i="9"/>
  <c r="M277" i="9"/>
  <c r="L277" i="9"/>
  <c r="F277" i="9" s="1"/>
  <c r="E277" i="9"/>
  <c r="M276" i="9"/>
  <c r="L276" i="9"/>
  <c r="F276" i="9"/>
  <c r="E276" i="9"/>
  <c r="B276" i="9" s="1"/>
  <c r="M275" i="9"/>
  <c r="L275" i="9"/>
  <c r="F275" i="9" s="1"/>
  <c r="E275" i="9"/>
  <c r="M274" i="9"/>
  <c r="L274" i="9"/>
  <c r="F274" i="9" s="1"/>
  <c r="B274" i="9" s="1"/>
  <c r="E274" i="9"/>
  <c r="M273" i="9"/>
  <c r="L273" i="9"/>
  <c r="F273" i="9" s="1"/>
  <c r="E273" i="9"/>
  <c r="M272" i="9"/>
  <c r="F272" i="9" s="1"/>
  <c r="L272" i="9"/>
  <c r="E272" i="9"/>
  <c r="B272" i="9" s="1"/>
  <c r="M271" i="9"/>
  <c r="L271" i="9"/>
  <c r="F271" i="9"/>
  <c r="E271" i="9"/>
  <c r="B271" i="9" s="1"/>
  <c r="M270" i="9"/>
  <c r="L270" i="9"/>
  <c r="F270" i="9"/>
  <c r="B270" i="9" s="1"/>
  <c r="E270" i="9"/>
  <c r="M269" i="9"/>
  <c r="L269" i="9"/>
  <c r="F269" i="9" s="1"/>
  <c r="B269" i="9" s="1"/>
  <c r="E269" i="9"/>
  <c r="M268" i="9"/>
  <c r="L268" i="9"/>
  <c r="F268" i="9"/>
  <c r="E268" i="9"/>
  <c r="B268" i="9"/>
  <c r="M267" i="9"/>
  <c r="L267" i="9"/>
  <c r="F267" i="9" s="1"/>
  <c r="E267" i="9"/>
  <c r="B267" i="9" s="1"/>
  <c r="M266" i="9"/>
  <c r="L266" i="9"/>
  <c r="F266" i="9" s="1"/>
  <c r="B266" i="9" s="1"/>
  <c r="E266" i="9"/>
  <c r="M265" i="9"/>
  <c r="L265" i="9"/>
  <c r="F265" i="9" s="1"/>
  <c r="E265" i="9"/>
  <c r="M264" i="9"/>
  <c r="L264" i="9"/>
  <c r="F264" i="9"/>
  <c r="E264" i="9"/>
  <c r="B264" i="9" s="1"/>
  <c r="M263" i="9"/>
  <c r="L263" i="9"/>
  <c r="F263" i="9" s="1"/>
  <c r="E263" i="9"/>
  <c r="M262" i="9"/>
  <c r="L262" i="9"/>
  <c r="F262" i="9" s="1"/>
  <c r="B262" i="9" s="1"/>
  <c r="E262" i="9"/>
  <c r="M261" i="9"/>
  <c r="L261" i="9"/>
  <c r="F261" i="9" s="1"/>
  <c r="E261" i="9"/>
  <c r="B261" i="9" s="1"/>
  <c r="M260" i="9"/>
  <c r="F260" i="9" s="1"/>
  <c r="L260" i="9"/>
  <c r="E260" i="9"/>
  <c r="B260" i="9" s="1"/>
  <c r="M259" i="9"/>
  <c r="L259" i="9"/>
  <c r="F259" i="9"/>
  <c r="E259" i="9"/>
  <c r="B259" i="9" s="1"/>
  <c r="M258" i="9"/>
  <c r="L258" i="9"/>
  <c r="F258" i="9"/>
  <c r="B258" i="9" s="1"/>
  <c r="E258" i="9"/>
  <c r="M257" i="9"/>
  <c r="L257" i="9"/>
  <c r="F257" i="9" s="1"/>
  <c r="B257" i="9" s="1"/>
  <c r="E257" i="9"/>
  <c r="M256" i="9"/>
  <c r="L256" i="9"/>
  <c r="F256" i="9"/>
  <c r="E256" i="9"/>
  <c r="B256" i="9"/>
  <c r="M255" i="9"/>
  <c r="L255" i="9"/>
  <c r="F255" i="9" s="1"/>
  <c r="E255" i="9"/>
  <c r="B255" i="9" s="1"/>
  <c r="M254" i="9"/>
  <c r="L254" i="9"/>
  <c r="F254" i="9" s="1"/>
  <c r="B254" i="9" s="1"/>
  <c r="E254" i="9"/>
  <c r="M253" i="9"/>
  <c r="L253" i="9"/>
  <c r="F253" i="9" s="1"/>
  <c r="E253" i="9"/>
  <c r="M252" i="9"/>
  <c r="L252" i="9"/>
  <c r="F252" i="9"/>
  <c r="E252" i="9"/>
  <c r="B252" i="9" s="1"/>
  <c r="M251" i="9"/>
  <c r="L251" i="9"/>
  <c r="F251" i="9" s="1"/>
  <c r="E251" i="9"/>
  <c r="M250" i="9"/>
  <c r="L250" i="9"/>
  <c r="F250" i="9" s="1"/>
  <c r="B250" i="9" s="1"/>
  <c r="E250" i="9"/>
  <c r="M249" i="9"/>
  <c r="L249" i="9"/>
  <c r="F249" i="9" s="1"/>
  <c r="E249" i="9"/>
  <c r="B249" i="9" s="1"/>
  <c r="M248" i="9"/>
  <c r="F248" i="9" s="1"/>
  <c r="L248" i="9"/>
  <c r="E248" i="9"/>
  <c r="B248" i="9" s="1"/>
  <c r="M247" i="9"/>
  <c r="L247" i="9"/>
  <c r="F247" i="9"/>
  <c r="E247" i="9"/>
  <c r="B247" i="9" s="1"/>
  <c r="M246" i="9"/>
  <c r="L246" i="9"/>
  <c r="F246" i="9"/>
  <c r="B246" i="9" s="1"/>
  <c r="E246" i="9"/>
  <c r="M245" i="9"/>
  <c r="L245" i="9"/>
  <c r="F245" i="9" s="1"/>
  <c r="B245" i="9" s="1"/>
  <c r="E245" i="9"/>
  <c r="M244" i="9"/>
  <c r="L244" i="9"/>
  <c r="E244" i="9"/>
  <c r="M243" i="9"/>
  <c r="L243" i="9"/>
  <c r="E243" i="9"/>
  <c r="M242" i="9"/>
  <c r="L242" i="9"/>
  <c r="E242" i="9"/>
  <c r="M241" i="9"/>
  <c r="L241" i="9"/>
  <c r="F241" i="9" s="1"/>
  <c r="E241" i="9"/>
  <c r="B241" i="9" s="1"/>
  <c r="M240" i="9"/>
  <c r="F240" i="9" s="1"/>
  <c r="L240" i="9"/>
  <c r="E240" i="9"/>
  <c r="M239" i="9"/>
  <c r="L239" i="9"/>
  <c r="E239" i="9"/>
  <c r="M238" i="9"/>
  <c r="L238" i="9"/>
  <c r="F238" i="9" s="1"/>
  <c r="B238" i="9" s="1"/>
  <c r="E238" i="9"/>
  <c r="M237" i="9"/>
  <c r="L237" i="9"/>
  <c r="E237" i="9"/>
  <c r="M236" i="9"/>
  <c r="L236" i="9"/>
  <c r="E236" i="9"/>
  <c r="M235" i="9"/>
  <c r="L235" i="9"/>
  <c r="F235" i="9"/>
  <c r="E235" i="9"/>
  <c r="B235" i="9" s="1"/>
  <c r="M234" i="9"/>
  <c r="L234" i="9"/>
  <c r="F234" i="9"/>
  <c r="B234" i="9" s="1"/>
  <c r="E234" i="9"/>
  <c r="M233" i="9"/>
  <c r="L233" i="9"/>
  <c r="F233" i="9" s="1"/>
  <c r="B233" i="9" s="1"/>
  <c r="E233" i="9"/>
  <c r="M232" i="9"/>
  <c r="L232" i="9"/>
  <c r="F232" i="9"/>
  <c r="E232" i="9"/>
  <c r="B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E171" i="9" s="1"/>
  <c r="G171" i="9"/>
  <c r="F171" i="9"/>
  <c r="H170" i="9"/>
  <c r="G170" i="9"/>
  <c r="F170" i="9"/>
  <c r="E170" i="9"/>
  <c r="B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E163" i="9" s="1"/>
  <c r="B163" i="9" s="1"/>
  <c r="G163" i="9"/>
  <c r="F163" i="9"/>
  <c r="H162" i="9"/>
  <c r="E162" i="9" s="1"/>
  <c r="B162" i="9" s="1"/>
  <c r="G162" i="9"/>
  <c r="F162" i="9"/>
  <c r="H161" i="9"/>
  <c r="G161" i="9"/>
  <c r="E161" i="9" s="1"/>
  <c r="B161" i="9" s="1"/>
  <c r="F161" i="9"/>
  <c r="H160" i="9"/>
  <c r="G160" i="9"/>
  <c r="F160" i="9"/>
  <c r="E160" i="9"/>
  <c r="H159" i="9"/>
  <c r="E159" i="9" s="1"/>
  <c r="G159" i="9"/>
  <c r="F159" i="9"/>
  <c r="H158" i="9"/>
  <c r="G158" i="9"/>
  <c r="F158" i="9"/>
  <c r="E158" i="9"/>
  <c r="B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E151" i="9" s="1"/>
  <c r="B151" i="9" s="1"/>
  <c r="G151" i="9"/>
  <c r="F151" i="9"/>
  <c r="H150" i="9"/>
  <c r="E150" i="9" s="1"/>
  <c r="B150" i="9" s="1"/>
  <c r="G150" i="9"/>
  <c r="F150" i="9"/>
  <c r="H149" i="9"/>
  <c r="G149" i="9"/>
  <c r="F149" i="9"/>
  <c r="H148" i="9"/>
  <c r="G148" i="9"/>
  <c r="F148" i="9"/>
  <c r="E148" i="9"/>
  <c r="H147" i="9"/>
  <c r="E147" i="9" s="1"/>
  <c r="G147" i="9"/>
  <c r="F147" i="9"/>
  <c r="H146" i="9"/>
  <c r="G146" i="9"/>
  <c r="F146" i="9"/>
  <c r="E146" i="9"/>
  <c r="B146" i="9"/>
  <c r="H145" i="9"/>
  <c r="E145" i="9" s="1"/>
  <c r="G145" i="9"/>
  <c r="F145" i="9"/>
  <c r="B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s="1"/>
  <c r="H139" i="9"/>
  <c r="E139" i="9" s="1"/>
  <c r="B139" i="9" s="1"/>
  <c r="G139" i="9"/>
  <c r="F139" i="9"/>
  <c r="H138" i="9"/>
  <c r="E138" i="9" s="1"/>
  <c r="B138" i="9" s="1"/>
  <c r="G138" i="9"/>
  <c r="F138" i="9"/>
  <c r="H137" i="9"/>
  <c r="G137" i="9"/>
  <c r="F137" i="9"/>
  <c r="H136" i="9"/>
  <c r="G136" i="9"/>
  <c r="E136" i="9" s="1"/>
  <c r="F136" i="9"/>
  <c r="H135" i="9"/>
  <c r="E135" i="9" s="1"/>
  <c r="G135" i="9"/>
  <c r="F135" i="9"/>
  <c r="B135" i="9"/>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E127" i="9" s="1"/>
  <c r="B127" i="9" s="1"/>
  <c r="G127" i="9"/>
  <c r="F127" i="9"/>
  <c r="H126" i="9"/>
  <c r="E126" i="9" s="1"/>
  <c r="B126" i="9" s="1"/>
  <c r="G126" i="9"/>
  <c r="F126" i="9"/>
  <c r="H125" i="9"/>
  <c r="G125" i="9"/>
  <c r="E125" i="9" s="1"/>
  <c r="F125" i="9"/>
  <c r="H124" i="9"/>
  <c r="G124" i="9"/>
  <c r="E124" i="9" s="1"/>
  <c r="B124" i="9" s="1"/>
  <c r="F124" i="9"/>
  <c r="H123" i="9"/>
  <c r="E123" i="9" s="1"/>
  <c r="G123" i="9"/>
  <c r="F123" i="9"/>
  <c r="B123" i="9"/>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E115" i="9" s="1"/>
  <c r="B115" i="9" s="1"/>
  <c r="G115" i="9"/>
  <c r="F115" i="9"/>
  <c r="H114" i="9"/>
  <c r="E114" i="9" s="1"/>
  <c r="B114" i="9" s="1"/>
  <c r="G114" i="9"/>
  <c r="F114" i="9"/>
  <c r="H113" i="9"/>
  <c r="G113" i="9"/>
  <c r="E113" i="9" s="1"/>
  <c r="F113" i="9"/>
  <c r="H112" i="9"/>
  <c r="G112" i="9"/>
  <c r="E112" i="9" s="1"/>
  <c r="B112" i="9" s="1"/>
  <c r="F112" i="9"/>
  <c r="H111" i="9"/>
  <c r="E111" i="9" s="1"/>
  <c r="G111" i="9"/>
  <c r="F111" i="9"/>
  <c r="B111" i="9"/>
  <c r="H110" i="9"/>
  <c r="G110" i="9"/>
  <c r="F110" i="9"/>
  <c r="E110" i="9"/>
  <c r="B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E102" i="9" s="1"/>
  <c r="B102" i="9" s="1"/>
  <c r="G102" i="9"/>
  <c r="F102" i="9"/>
  <c r="H101" i="9"/>
  <c r="G101" i="9"/>
  <c r="E101" i="9" s="1"/>
  <c r="F101" i="9"/>
  <c r="H100" i="9"/>
  <c r="G100" i="9"/>
  <c r="E100" i="9" s="1"/>
  <c r="F100" i="9"/>
  <c r="H99" i="9"/>
  <c r="E99" i="9" s="1"/>
  <c r="B99" i="9" s="1"/>
  <c r="G99" i="9"/>
  <c r="F99" i="9"/>
  <c r="H98" i="9"/>
  <c r="G98" i="9"/>
  <c r="F98" i="9"/>
  <c r="E98" i="9"/>
  <c r="B98" i="9"/>
  <c r="H97" i="9"/>
  <c r="E97" i="9" s="1"/>
  <c r="G97" i="9"/>
  <c r="F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E90" i="9" s="1"/>
  <c r="B90" i="9" s="1"/>
  <c r="G90" i="9"/>
  <c r="F90" i="9"/>
  <c r="H89" i="9"/>
  <c r="G89" i="9"/>
  <c r="E89" i="9" s="1"/>
  <c r="B89" i="9" s="1"/>
  <c r="F89" i="9"/>
  <c r="H88" i="9"/>
  <c r="G88" i="9"/>
  <c r="E88" i="9" s="1"/>
  <c r="F88" i="9"/>
  <c r="H87" i="9"/>
  <c r="E87" i="9" s="1"/>
  <c r="B87" i="9" s="1"/>
  <c r="G87" i="9"/>
  <c r="F87" i="9"/>
  <c r="H86" i="9"/>
  <c r="G86" i="9"/>
  <c r="F86" i="9"/>
  <c r="E86" i="9"/>
  <c r="B86" i="9"/>
  <c r="H85" i="9"/>
  <c r="E85" i="9" s="1"/>
  <c r="G85" i="9"/>
  <c r="F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E78" i="9" s="1"/>
  <c r="B78" i="9" s="1"/>
  <c r="G78" i="9"/>
  <c r="F78" i="9"/>
  <c r="H77" i="9"/>
  <c r="G77" i="9"/>
  <c r="F77" i="9"/>
  <c r="H76" i="9"/>
  <c r="G76" i="9"/>
  <c r="F76" i="9"/>
  <c r="E76" i="9"/>
  <c r="B76" i="9" s="1"/>
  <c r="H75" i="9"/>
  <c r="E75" i="9" s="1"/>
  <c r="G75" i="9"/>
  <c r="F75" i="9"/>
  <c r="B75" i="9"/>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G68" i="9"/>
  <c r="F68" i="9"/>
  <c r="E68" i="9"/>
  <c r="B68" i="9" s="1"/>
  <c r="H67" i="9"/>
  <c r="E67" i="9" s="1"/>
  <c r="B67" i="9" s="1"/>
  <c r="G67" i="9"/>
  <c r="F67" i="9"/>
  <c r="H66" i="9"/>
  <c r="E66" i="9" s="1"/>
  <c r="B66" i="9" s="1"/>
  <c r="G66" i="9"/>
  <c r="F66" i="9"/>
  <c r="H65" i="9"/>
  <c r="G65" i="9"/>
  <c r="E65" i="9" s="1"/>
  <c r="F65" i="9"/>
  <c r="H64" i="9"/>
  <c r="G64" i="9"/>
  <c r="F64" i="9"/>
  <c r="E64" i="9"/>
  <c r="H63" i="9"/>
  <c r="E63" i="9" s="1"/>
  <c r="G63" i="9"/>
  <c r="F63" i="9"/>
  <c r="B63" i="9" s="1"/>
  <c r="H62" i="9"/>
  <c r="G62" i="9"/>
  <c r="F62" i="9"/>
  <c r="E62" i="9"/>
  <c r="B62" i="9"/>
  <c r="H61" i="9"/>
  <c r="E61" i="9" s="1"/>
  <c r="G61" i="9"/>
  <c r="F61" i="9"/>
  <c r="B61" i="9"/>
  <c r="H60" i="9"/>
  <c r="G60" i="9"/>
  <c r="E60" i="9" s="1"/>
  <c r="B60" i="9" s="1"/>
  <c r="F60" i="9"/>
  <c r="H59" i="9"/>
  <c r="G59" i="9"/>
  <c r="E59" i="9" s="1"/>
  <c r="F59" i="9"/>
  <c r="B59" i="9"/>
  <c r="H58" i="9"/>
  <c r="G58" i="9"/>
  <c r="E58" i="9" s="1"/>
  <c r="B58" i="9" s="1"/>
  <c r="F58" i="9"/>
  <c r="H57" i="9"/>
  <c r="E57" i="9" s="1"/>
  <c r="B57" i="9" s="1"/>
  <c r="G57" i="9"/>
  <c r="F57" i="9"/>
  <c r="H56" i="9"/>
  <c r="G56" i="9"/>
  <c r="F56" i="9"/>
  <c r="H55" i="9"/>
  <c r="E55" i="9" s="1"/>
  <c r="B55" i="9" s="1"/>
  <c r="G55" i="9"/>
  <c r="F55" i="9"/>
  <c r="H54" i="9"/>
  <c r="G54" i="9"/>
  <c r="F54" i="9"/>
  <c r="E54" i="9"/>
  <c r="B54" i="9" s="1"/>
  <c r="H53" i="9"/>
  <c r="G53" i="9"/>
  <c r="F53" i="9"/>
  <c r="H52" i="9"/>
  <c r="G52" i="9"/>
  <c r="E52" i="9" s="1"/>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E39" i="9" s="1"/>
  <c r="G39" i="9"/>
  <c r="F39" i="9"/>
  <c r="B39" i="9"/>
  <c r="H38" i="9"/>
  <c r="G38" i="9"/>
  <c r="F38" i="9"/>
  <c r="E38" i="9"/>
  <c r="B38" i="9"/>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F30" i="9"/>
  <c r="E30" i="9"/>
  <c r="B30" i="9" s="1"/>
  <c r="H29" i="9"/>
  <c r="G29" i="9"/>
  <c r="F29" i="9"/>
  <c r="H28" i="9"/>
  <c r="G28" i="9"/>
  <c r="F28" i="9"/>
  <c r="E28" i="9"/>
  <c r="B28" i="9" s="1"/>
  <c r="H27" i="9"/>
  <c r="G27" i="9"/>
  <c r="F27" i="9"/>
  <c r="E27" i="9"/>
  <c r="B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C1644" i="1" s="1"/>
  <c r="D62" i="8"/>
  <c r="C1639" i="1" s="1"/>
  <c r="D57" i="8"/>
  <c r="D52" i="8"/>
  <c r="D46" i="8"/>
  <c r="D37" i="8"/>
  <c r="D27" i="8"/>
  <c r="C1604" i="1" s="1"/>
  <c r="H1604" i="1" s="1"/>
  <c r="D18" i="8"/>
  <c r="D8" i="8"/>
  <c r="C1585" i="1" s="1"/>
  <c r="E44" i="7"/>
  <c r="I36" i="3" s="1"/>
  <c r="D44" i="7"/>
  <c r="E39" i="7"/>
  <c r="E38" i="7" s="1"/>
  <c r="D39" i="7"/>
  <c r="D38" i="7"/>
  <c r="E30" i="7"/>
  <c r="D30" i="7"/>
  <c r="E23" i="7"/>
  <c r="D23" i="7"/>
  <c r="E22" i="7"/>
  <c r="I34" i="3" s="1"/>
  <c r="D22" i="7"/>
  <c r="H34" i="3"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1446"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H336" i="9" s="1"/>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F82" i="5" s="1"/>
  <c r="D82" i="5"/>
  <c r="F81" i="5"/>
  <c r="F80" i="5"/>
  <c r="F79" i="5"/>
  <c r="F78" i="5"/>
  <c r="F77" i="5"/>
  <c r="E76" i="5"/>
  <c r="D76" i="5"/>
  <c r="D70"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F45" i="5"/>
  <c r="E45" i="5"/>
  <c r="D1050" i="1" s="1"/>
  <c r="G1050" i="1" s="1"/>
  <c r="D45" i="5"/>
  <c r="F44" i="5"/>
  <c r="F43" i="5"/>
  <c r="F42" i="5"/>
  <c r="E41" i="5"/>
  <c r="F41" i="5" s="1"/>
  <c r="D41" i="5"/>
  <c r="F40" i="5"/>
  <c r="F39" i="5"/>
  <c r="F38" i="5"/>
  <c r="F37" i="5"/>
  <c r="F36" i="5"/>
  <c r="E35" i="5"/>
  <c r="D1040" i="1"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D647" i="4"/>
  <c r="F642" i="4"/>
  <c r="F641" i="4"/>
  <c r="F638" i="4"/>
  <c r="F637" i="4"/>
  <c r="F636" i="4"/>
  <c r="E636" i="4"/>
  <c r="D630" i="1" s="1"/>
  <c r="D636" i="4"/>
  <c r="F635" i="4"/>
  <c r="F634" i="4"/>
  <c r="E633" i="4"/>
  <c r="D633" i="4"/>
  <c r="F633" i="4" s="1"/>
  <c r="F632" i="4"/>
  <c r="F631" i="4"/>
  <c r="F630" i="4"/>
  <c r="E630" i="4"/>
  <c r="D630" i="4"/>
  <c r="D629" i="4" s="1"/>
  <c r="F629" i="4"/>
  <c r="F628" i="4"/>
  <c r="F627" i="4"/>
  <c r="F626" i="4"/>
  <c r="F625" i="4"/>
  <c r="F624" i="4"/>
  <c r="F623" i="4"/>
  <c r="F622" i="4"/>
  <c r="E621" i="4"/>
  <c r="E597" i="4" s="1"/>
  <c r="D591" i="1" s="1"/>
  <c r="D621" i="4"/>
  <c r="D597"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3" i="4"/>
  <c r="F582" i="4"/>
  <c r="E581" i="4"/>
  <c r="D581" i="4"/>
  <c r="F581" i="4" s="1"/>
  <c r="F580" i="4"/>
  <c r="F579" i="4"/>
  <c r="E578" i="4"/>
  <c r="D572" i="1" s="1"/>
  <c r="D578" i="4"/>
  <c r="F577" i="4"/>
  <c r="F576" i="4"/>
  <c r="F575" i="4"/>
  <c r="E575" i="4"/>
  <c r="D575" i="4"/>
  <c r="F574" i="4"/>
  <c r="F573" i="4"/>
  <c r="E572" i="4"/>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F488" i="4"/>
  <c r="E488" i="4"/>
  <c r="D488" i="4"/>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7" i="4"/>
  <c r="E426" i="4"/>
  <c r="D421" i="1" s="1"/>
  <c r="D426" i="4"/>
  <c r="F426" i="4" s="1"/>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6" i="4" s="1"/>
  <c r="F365" i="4"/>
  <c r="F364" i="4"/>
  <c r="F363" i="4"/>
  <c r="E362" i="4"/>
  <c r="D362" i="4"/>
  <c r="D361" i="4" s="1"/>
  <c r="F361" i="4" s="1"/>
  <c r="E361" i="4"/>
  <c r="F359" i="4"/>
  <c r="F358" i="4"/>
  <c r="E358" i="4"/>
  <c r="D358" i="4"/>
  <c r="F357" i="4"/>
  <c r="F356" i="4"/>
  <c r="F355" i="4"/>
  <c r="E355" i="4"/>
  <c r="E354" i="4" s="1"/>
  <c r="D355" i="4"/>
  <c r="D354" i="4"/>
  <c r="F354" i="4" s="1"/>
  <c r="F353" i="4"/>
  <c r="F352" i="4"/>
  <c r="F351" i="4"/>
  <c r="F350"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D309" i="4" s="1"/>
  <c r="F313" i="4"/>
  <c r="F312" i="4"/>
  <c r="F311" i="4"/>
  <c r="F310" i="4"/>
  <c r="E310" i="4"/>
  <c r="D310" i="4"/>
  <c r="F306" i="4"/>
  <c r="F305" i="4"/>
  <c r="F304" i="4"/>
  <c r="F303" i="4"/>
  <c r="F302" i="4"/>
  <c r="E298" i="4"/>
  <c r="D298" i="4"/>
  <c r="F298" i="4" s="1"/>
  <c r="E297" i="4"/>
  <c r="D293" i="1" s="1"/>
  <c r="D297" i="4"/>
  <c r="F296" i="4"/>
  <c r="F295" i="4"/>
  <c r="F294" i="4"/>
  <c r="F293" i="4"/>
  <c r="F292" i="4"/>
  <c r="F291" i="4"/>
  <c r="F290" i="4"/>
  <c r="F289" i="4"/>
  <c r="E289" i="4"/>
  <c r="D289" i="4"/>
  <c r="D273" i="4" s="1"/>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E262" i="4" s="1"/>
  <c r="D258" i="1" s="1"/>
  <c r="D263" i="4"/>
  <c r="F261" i="4"/>
  <c r="F260" i="4"/>
  <c r="F259" i="4"/>
  <c r="F258" i="4"/>
  <c r="F257" i="4"/>
  <c r="E257" i="4"/>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3" i="1" s="1"/>
  <c r="D237" i="4"/>
  <c r="F236" i="4"/>
  <c r="F235" i="4"/>
  <c r="E234" i="4"/>
  <c r="D234" i="4"/>
  <c r="F234" i="4" s="1"/>
  <c r="F233" i="4"/>
  <c r="F232" i="4"/>
  <c r="F231" i="4"/>
  <c r="E231" i="4"/>
  <c r="D231" i="4"/>
  <c r="D230" i="4" s="1"/>
  <c r="F230" i="4"/>
  <c r="E230" i="4"/>
  <c r="D226" i="1" s="1"/>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C136" i="1" s="1"/>
  <c r="F140" i="4"/>
  <c r="E140" i="4"/>
  <c r="D136" i="1" s="1"/>
  <c r="F139" i="4"/>
  <c r="F138" i="4"/>
  <c r="F137" i="4"/>
  <c r="F136" i="4"/>
  <c r="E135" i="4"/>
  <c r="E134" i="4" s="1"/>
  <c r="D135" i="4"/>
  <c r="D134" i="4"/>
  <c r="F133" i="4"/>
  <c r="F132" i="4"/>
  <c r="F131" i="4"/>
  <c r="F130" i="4"/>
  <c r="F129" i="4"/>
  <c r="E129" i="4"/>
  <c r="D129" i="4"/>
  <c r="F128" i="4"/>
  <c r="F127" i="4"/>
  <c r="E126" i="4"/>
  <c r="F126" i="4" s="1"/>
  <c r="D126" i="4"/>
  <c r="D125" i="4" s="1"/>
  <c r="C121" i="1"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7" i="4"/>
  <c r="F96" i="4"/>
  <c r="F95" i="4"/>
  <c r="F94" i="4"/>
  <c r="F93" i="4"/>
  <c r="F92" i="4"/>
  <c r="F91" i="4"/>
  <c r="E91" i="4"/>
  <c r="E82" i="4" s="1"/>
  <c r="D78" i="1"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7" i="4"/>
  <c r="F66" i="4"/>
  <c r="F65" i="4"/>
  <c r="F64" i="4"/>
  <c r="E64" i="4"/>
  <c r="D60" i="1" s="1"/>
  <c r="H60" i="1" s="1"/>
  <c r="D64" i="4"/>
  <c r="F63" i="4"/>
  <c r="F62" i="4"/>
  <c r="F61" i="4"/>
  <c r="E61" i="4"/>
  <c r="D61" i="4"/>
  <c r="F60" i="4"/>
  <c r="F59" i="4"/>
  <c r="E58" i="4"/>
  <c r="D58" i="4"/>
  <c r="F57" i="4"/>
  <c r="F56" i="4"/>
  <c r="F55" i="4"/>
  <c r="F54" i="4"/>
  <c r="F53" i="4"/>
  <c r="E53" i="4"/>
  <c r="D53" i="4"/>
  <c r="F52" i="4"/>
  <c r="F51"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D7" i="4" s="1"/>
  <c r="F7" i="4" s="1"/>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H1684" i="1"/>
  <c r="G1684" i="1"/>
  <c r="C1684" i="1"/>
  <c r="G1683" i="1"/>
  <c r="C1683" i="1"/>
  <c r="H1683" i="1" s="1"/>
  <c r="C1682" i="1"/>
  <c r="H1682" i="1" s="1"/>
  <c r="C1681" i="1"/>
  <c r="H1681" i="1" s="1"/>
  <c r="C1680" i="1"/>
  <c r="H1680" i="1" s="1"/>
  <c r="H1679" i="1"/>
  <c r="G1679" i="1"/>
  <c r="C1679" i="1"/>
  <c r="G1678" i="1"/>
  <c r="C1678" i="1"/>
  <c r="H1678" i="1" s="1"/>
  <c r="C1677" i="1"/>
  <c r="H1677" i="1" s="1"/>
  <c r="C1676" i="1"/>
  <c r="H1676" i="1" s="1"/>
  <c r="H1675" i="1"/>
  <c r="G1675" i="1"/>
  <c r="C1675" i="1"/>
  <c r="C1674" i="1"/>
  <c r="H1674" i="1" s="1"/>
  <c r="C1673" i="1"/>
  <c r="H1673" i="1" s="1"/>
  <c r="H1672" i="1"/>
  <c r="C1672" i="1"/>
  <c r="G1672" i="1" s="1"/>
  <c r="H1671" i="1"/>
  <c r="G1671" i="1"/>
  <c r="C1671" i="1"/>
  <c r="C1670" i="1"/>
  <c r="H1669" i="1"/>
  <c r="C1669" i="1"/>
  <c r="G1669" i="1" s="1"/>
  <c r="H1668" i="1"/>
  <c r="G1668" i="1"/>
  <c r="C1668" i="1"/>
  <c r="H1667" i="1"/>
  <c r="G1667" i="1"/>
  <c r="C1667" i="1"/>
  <c r="C1666" i="1"/>
  <c r="H1666" i="1" s="1"/>
  <c r="H1665" i="1"/>
  <c r="G1665" i="1"/>
  <c r="C1665" i="1"/>
  <c r="C1664" i="1"/>
  <c r="H1664" i="1" s="1"/>
  <c r="H1663" i="1"/>
  <c r="G1663" i="1"/>
  <c r="C1663" i="1"/>
  <c r="G1662" i="1"/>
  <c r="C1662" i="1"/>
  <c r="H1662" i="1" s="1"/>
  <c r="G1661" i="1"/>
  <c r="C1661" i="1"/>
  <c r="H1661" i="1" s="1"/>
  <c r="C1660" i="1"/>
  <c r="H1660" i="1" s="1"/>
  <c r="H1659" i="1"/>
  <c r="G1659" i="1"/>
  <c r="C1659" i="1"/>
  <c r="G1658" i="1"/>
  <c r="C1658" i="1"/>
  <c r="H1658" i="1" s="1"/>
  <c r="C1657" i="1"/>
  <c r="H1656" i="1"/>
  <c r="C1656" i="1"/>
  <c r="G1656" i="1" s="1"/>
  <c r="H1655" i="1"/>
  <c r="G1655" i="1"/>
  <c r="C1655" i="1"/>
  <c r="C1654" i="1"/>
  <c r="H1654" i="1" s="1"/>
  <c r="H1653" i="1"/>
  <c r="C1653" i="1"/>
  <c r="G1653" i="1" s="1"/>
  <c r="H1652" i="1"/>
  <c r="G1652" i="1"/>
  <c r="C1652" i="1"/>
  <c r="H1651" i="1"/>
  <c r="G1651" i="1"/>
  <c r="C1651" i="1"/>
  <c r="C1650" i="1"/>
  <c r="H1650" i="1" s="1"/>
  <c r="H1649" i="1"/>
  <c r="G1649" i="1"/>
  <c r="C1649" i="1"/>
  <c r="C1648" i="1"/>
  <c r="H1648" i="1" s="1"/>
  <c r="H1647" i="1"/>
  <c r="G1647" i="1"/>
  <c r="C1647" i="1"/>
  <c r="G1646" i="1"/>
  <c r="C1646" i="1"/>
  <c r="H1646" i="1" s="1"/>
  <c r="G1645" i="1"/>
  <c r="C1645" i="1"/>
  <c r="H1645" i="1" s="1"/>
  <c r="H1643" i="1"/>
  <c r="G1643" i="1"/>
  <c r="C1643" i="1"/>
  <c r="C1642" i="1"/>
  <c r="H1642" i="1" s="1"/>
  <c r="C1641" i="1"/>
  <c r="H1641" i="1" s="1"/>
  <c r="H1640" i="1"/>
  <c r="C1640" i="1"/>
  <c r="G1640" i="1" s="1"/>
  <c r="H1639" i="1"/>
  <c r="G1639" i="1"/>
  <c r="C1638" i="1"/>
  <c r="H1638" i="1" s="1"/>
  <c r="H1637" i="1"/>
  <c r="G1637" i="1"/>
  <c r="C1637" i="1"/>
  <c r="G1636" i="1"/>
  <c r="C1636" i="1"/>
  <c r="H1636" i="1" s="1"/>
  <c r="H1635" i="1"/>
  <c r="G1635" i="1"/>
  <c r="C1635" i="1"/>
  <c r="G1634" i="1"/>
  <c r="C1634" i="1"/>
  <c r="H1634" i="1" s="1"/>
  <c r="C1633" i="1"/>
  <c r="H1633" i="1" s="1"/>
  <c r="C1632" i="1"/>
  <c r="H1632" i="1" s="1"/>
  <c r="H1631" i="1"/>
  <c r="G1631" i="1"/>
  <c r="C1631" i="1"/>
  <c r="C1630" i="1"/>
  <c r="H1630" i="1" s="1"/>
  <c r="C1629" i="1"/>
  <c r="H1629" i="1" s="1"/>
  <c r="H1627" i="1"/>
  <c r="G1627" i="1"/>
  <c r="C1627" i="1"/>
  <c r="C1626" i="1"/>
  <c r="H1625" i="1"/>
  <c r="C1625" i="1"/>
  <c r="G1625" i="1" s="1"/>
  <c r="H1624" i="1"/>
  <c r="G1624" i="1"/>
  <c r="C1624" i="1"/>
  <c r="H1623" i="1"/>
  <c r="G1623" i="1"/>
  <c r="C1623" i="1"/>
  <c r="C1620" i="1"/>
  <c r="H1620" i="1" s="1"/>
  <c r="H1619" i="1"/>
  <c r="G1619" i="1"/>
  <c r="C1619" i="1"/>
  <c r="G1618" i="1"/>
  <c r="C1618" i="1"/>
  <c r="H1618" i="1" s="1"/>
  <c r="C1617" i="1"/>
  <c r="H1617" i="1" s="1"/>
  <c r="C1616" i="1"/>
  <c r="H1616" i="1" s="1"/>
  <c r="H1615" i="1"/>
  <c r="G1615" i="1"/>
  <c r="C1615" i="1"/>
  <c r="G1614" i="1"/>
  <c r="C1614" i="1"/>
  <c r="H1614" i="1" s="1"/>
  <c r="C1613" i="1"/>
  <c r="C1612" i="1"/>
  <c r="G1612" i="1" s="1"/>
  <c r="C1611" i="1"/>
  <c r="G1611" i="1" s="1"/>
  <c r="C1610" i="1"/>
  <c r="H1610" i="1" s="1"/>
  <c r="H1609" i="1"/>
  <c r="C1609" i="1"/>
  <c r="G1609" i="1" s="1"/>
  <c r="G1608" i="1"/>
  <c r="C1608" i="1"/>
  <c r="H1608" i="1" s="1"/>
  <c r="C1607" i="1"/>
  <c r="H1607" i="1" s="1"/>
  <c r="C1606" i="1"/>
  <c r="H1606" i="1" s="1"/>
  <c r="G1605" i="1"/>
  <c r="C1605" i="1"/>
  <c r="H1605" i="1" s="1"/>
  <c r="C1603" i="1"/>
  <c r="H1603" i="1" s="1"/>
  <c r="C1601" i="1"/>
  <c r="H1601" i="1" s="1"/>
  <c r="C1600" i="1"/>
  <c r="H1599" i="1"/>
  <c r="C1599" i="1"/>
  <c r="G1599" i="1" s="1"/>
  <c r="C1598" i="1"/>
  <c r="H1598" i="1" s="1"/>
  <c r="C1597" i="1"/>
  <c r="H1597" i="1" s="1"/>
  <c r="H1596" i="1"/>
  <c r="C1596" i="1"/>
  <c r="G1596" i="1" s="1"/>
  <c r="H1595" i="1"/>
  <c r="G1595" i="1"/>
  <c r="C1595" i="1"/>
  <c r="C1594" i="1"/>
  <c r="H1594" i="1" s="1"/>
  <c r="H1593" i="1"/>
  <c r="C1593" i="1"/>
  <c r="G1593" i="1" s="1"/>
  <c r="H1592" i="1"/>
  <c r="G1592" i="1"/>
  <c r="C1592" i="1"/>
  <c r="C1591" i="1"/>
  <c r="H1591" i="1" s="1"/>
  <c r="C1590" i="1"/>
  <c r="H1590" i="1" s="1"/>
  <c r="H1589" i="1"/>
  <c r="G1589" i="1"/>
  <c r="C1589" i="1"/>
  <c r="C1588" i="1"/>
  <c r="H1588" i="1" s="1"/>
  <c r="C1587" i="1"/>
  <c r="G1586" i="1"/>
  <c r="C1586" i="1"/>
  <c r="H1586" i="1" s="1"/>
  <c r="C1584" i="1"/>
  <c r="H1584" i="1" s="1"/>
  <c r="C1582" i="1"/>
  <c r="H1581" i="1"/>
  <c r="G1581" i="1"/>
  <c r="I1581" i="1" s="1"/>
  <c r="D1581" i="1"/>
  <c r="C1581" i="1"/>
  <c r="J1581" i="1" s="1"/>
  <c r="D1580" i="1"/>
  <c r="C1580" i="1"/>
  <c r="J1579" i="1"/>
  <c r="D1579" i="1"/>
  <c r="G1579" i="1" s="1"/>
  <c r="I1579" i="1" s="1"/>
  <c r="C1579" i="1"/>
  <c r="H1579" i="1" s="1"/>
  <c r="I1578" i="1"/>
  <c r="H1578" i="1"/>
  <c r="D1578" i="1"/>
  <c r="C1578" i="1"/>
  <c r="G1578" i="1" s="1"/>
  <c r="C1577" i="1"/>
  <c r="D1576" i="1"/>
  <c r="J1576" i="1" s="1"/>
  <c r="C1576" i="1"/>
  <c r="J1575" i="1"/>
  <c r="H1575" i="1"/>
  <c r="G1575" i="1"/>
  <c r="D1575" i="1"/>
  <c r="C1575" i="1"/>
  <c r="D1574" i="1"/>
  <c r="J1574" i="1" s="1"/>
  <c r="C1574" i="1"/>
  <c r="J1573" i="1"/>
  <c r="H1573" i="1"/>
  <c r="G1573" i="1"/>
  <c r="D1573" i="1"/>
  <c r="C1573" i="1"/>
  <c r="H1572" i="1"/>
  <c r="G1572" i="1"/>
  <c r="D1572" i="1"/>
  <c r="C1572" i="1"/>
  <c r="C1571" i="1"/>
  <c r="J1570" i="1"/>
  <c r="H1570" i="1"/>
  <c r="D1570" i="1"/>
  <c r="C1570" i="1"/>
  <c r="G1570" i="1" s="1"/>
  <c r="I1570" i="1" s="1"/>
  <c r="G1569" i="1"/>
  <c r="D1569" i="1"/>
  <c r="C1569" i="1"/>
  <c r="J1569" i="1" s="1"/>
  <c r="J1568" i="1"/>
  <c r="H1568" i="1"/>
  <c r="D1568" i="1"/>
  <c r="C1568" i="1"/>
  <c r="G1568" i="1" s="1"/>
  <c r="I1568" i="1" s="1"/>
  <c r="G1567" i="1"/>
  <c r="D1567" i="1"/>
  <c r="C1567" i="1"/>
  <c r="J1567" i="1" s="1"/>
  <c r="J1566" i="1"/>
  <c r="H1566" i="1"/>
  <c r="D1566" i="1"/>
  <c r="C1566" i="1"/>
  <c r="G1566" i="1" s="1"/>
  <c r="I1566" i="1" s="1"/>
  <c r="G1565" i="1"/>
  <c r="D1565" i="1"/>
  <c r="C1565" i="1"/>
  <c r="J1565" i="1" s="1"/>
  <c r="J1564" i="1"/>
  <c r="H1564" i="1"/>
  <c r="D1564" i="1"/>
  <c r="C1564" i="1"/>
  <c r="G1564" i="1" s="1"/>
  <c r="I1564" i="1" s="1"/>
  <c r="D1563" i="1"/>
  <c r="C1563" i="1"/>
  <c r="H1563" i="1" s="1"/>
  <c r="D1562" i="1"/>
  <c r="C1562" i="1"/>
  <c r="D1561" i="1"/>
  <c r="C1561" i="1"/>
  <c r="J1561" i="1" s="1"/>
  <c r="D1560" i="1"/>
  <c r="C1560" i="1"/>
  <c r="D1559" i="1"/>
  <c r="C1559" i="1"/>
  <c r="J1559" i="1" s="1"/>
  <c r="D1558" i="1"/>
  <c r="G1558" i="1" s="1"/>
  <c r="C1558" i="1"/>
  <c r="D1557" i="1"/>
  <c r="C1557" i="1"/>
  <c r="J1557" i="1" s="1"/>
  <c r="D1556" i="1"/>
  <c r="C1556" i="1"/>
  <c r="H1555" i="1"/>
  <c r="D1555" i="1"/>
  <c r="C1555" i="1"/>
  <c r="G1555" i="1" s="1"/>
  <c r="G1554" i="1"/>
  <c r="D1554" i="1"/>
  <c r="C1554" i="1"/>
  <c r="J1554" i="1" s="1"/>
  <c r="J1553" i="1"/>
  <c r="H1553" i="1"/>
  <c r="I1553" i="1" s="1"/>
  <c r="D1553" i="1"/>
  <c r="C1553" i="1"/>
  <c r="G1553" i="1" s="1"/>
  <c r="G1552" i="1"/>
  <c r="D1552" i="1"/>
  <c r="C1552" i="1"/>
  <c r="J1552" i="1" s="1"/>
  <c r="J1551" i="1"/>
  <c r="H1551" i="1"/>
  <c r="D1551" i="1"/>
  <c r="C1551" i="1"/>
  <c r="G1551" i="1" s="1"/>
  <c r="I1551" i="1" s="1"/>
  <c r="G1550" i="1"/>
  <c r="D1550" i="1"/>
  <c r="C1550" i="1"/>
  <c r="J1550" i="1" s="1"/>
  <c r="J1549" i="1"/>
  <c r="H1549" i="1"/>
  <c r="D1549" i="1"/>
  <c r="C1549" i="1"/>
  <c r="G1549" i="1" s="1"/>
  <c r="I1549" i="1" s="1"/>
  <c r="G1548" i="1"/>
  <c r="D1548" i="1"/>
  <c r="C1548" i="1"/>
  <c r="J1548" i="1" s="1"/>
  <c r="J1547" i="1"/>
  <c r="H1547" i="1"/>
  <c r="G1547" i="1"/>
  <c r="D1547" i="1"/>
  <c r="C1547" i="1"/>
  <c r="D1546" i="1"/>
  <c r="C1546" i="1"/>
  <c r="J1546" i="1" s="1"/>
  <c r="J1545" i="1"/>
  <c r="H1545" i="1"/>
  <c r="G1545" i="1"/>
  <c r="D1545" i="1"/>
  <c r="C1545" i="1"/>
  <c r="D1544" i="1"/>
  <c r="C1544" i="1"/>
  <c r="J1544" i="1" s="1"/>
  <c r="J1543" i="1"/>
  <c r="H1543" i="1"/>
  <c r="G1543" i="1"/>
  <c r="I1543" i="1" s="1"/>
  <c r="D1543" i="1"/>
  <c r="C1543" i="1"/>
  <c r="D1542" i="1"/>
  <c r="C1542" i="1"/>
  <c r="D1541" i="1"/>
  <c r="H1541" i="1" s="1"/>
  <c r="C1541"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D1511" i="1"/>
  <c r="H1511" i="1" s="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D1399" i="1"/>
  <c r="G1399" i="1" s="1"/>
  <c r="C1399" i="1"/>
  <c r="H1398" i="1"/>
  <c r="G1398" i="1"/>
  <c r="D1398" i="1"/>
  <c r="C1398" i="1"/>
  <c r="H1397" i="1"/>
  <c r="G1397" i="1"/>
  <c r="D1397" i="1"/>
  <c r="C1397" i="1"/>
  <c r="H1396" i="1"/>
  <c r="D1396" i="1"/>
  <c r="G1396" i="1" s="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G1390" i="1" s="1"/>
  <c r="C1390" i="1"/>
  <c r="H1389" i="1"/>
  <c r="D1389" i="1"/>
  <c r="G1389" i="1" s="1"/>
  <c r="C1389" i="1"/>
  <c r="H1388" i="1"/>
  <c r="G1388" i="1"/>
  <c r="D1388" i="1"/>
  <c r="C1388" i="1"/>
  <c r="D1387" i="1"/>
  <c r="H1387" i="1" s="1"/>
  <c r="C1387" i="1"/>
  <c r="H1386" i="1"/>
  <c r="D1386" i="1"/>
  <c r="G1386" i="1" s="1"/>
  <c r="C1386" i="1"/>
  <c r="D1385" i="1"/>
  <c r="H1385" i="1" s="1"/>
  <c r="C1385" i="1"/>
  <c r="D1384" i="1"/>
  <c r="C1384" i="1"/>
  <c r="H1383" i="1"/>
  <c r="D1383" i="1"/>
  <c r="G1383" i="1" s="1"/>
  <c r="C1383" i="1"/>
  <c r="D1382" i="1"/>
  <c r="H1382" i="1" s="1"/>
  <c r="C1382" i="1"/>
  <c r="D1381" i="1"/>
  <c r="H1381" i="1" s="1"/>
  <c r="C1381" i="1"/>
  <c r="D1380" i="1"/>
  <c r="H1380" i="1" s="1"/>
  <c r="C1380" i="1"/>
  <c r="D1379" i="1"/>
  <c r="H1379" i="1" s="1"/>
  <c r="C1379" i="1"/>
  <c r="D1378" i="1"/>
  <c r="H1378" i="1" s="1"/>
  <c r="C1378" i="1"/>
  <c r="H1377" i="1"/>
  <c r="D1377" i="1"/>
  <c r="G1377" i="1" s="1"/>
  <c r="C1377" i="1"/>
  <c r="H1376" i="1"/>
  <c r="G1376" i="1"/>
  <c r="D1376" i="1"/>
  <c r="C1376" i="1"/>
  <c r="D1375" i="1"/>
  <c r="H1375" i="1" s="1"/>
  <c r="C1375" i="1"/>
  <c r="H1374" i="1"/>
  <c r="D1374" i="1"/>
  <c r="G1374" i="1" s="1"/>
  <c r="C1374" i="1"/>
  <c r="D1373" i="1"/>
  <c r="H1373" i="1" s="1"/>
  <c r="C1373" i="1"/>
  <c r="D1372" i="1"/>
  <c r="H1372" i="1" s="1"/>
  <c r="C1372" i="1"/>
  <c r="H1371" i="1"/>
  <c r="D1371" i="1"/>
  <c r="G1371" i="1" s="1"/>
  <c r="C1371" i="1"/>
  <c r="D1370" i="1"/>
  <c r="H1370" i="1" s="1"/>
  <c r="C1370" i="1"/>
  <c r="D1369" i="1"/>
  <c r="H1369" i="1" s="1"/>
  <c r="C1369" i="1"/>
  <c r="H1368" i="1"/>
  <c r="D1368" i="1"/>
  <c r="G1368" i="1" s="1"/>
  <c r="C1368" i="1"/>
  <c r="D1367" i="1"/>
  <c r="H1367" i="1" s="1"/>
  <c r="C1367" i="1"/>
  <c r="H1366" i="1"/>
  <c r="G1366" i="1"/>
  <c r="D1366" i="1"/>
  <c r="C1366" i="1"/>
  <c r="H1365" i="1"/>
  <c r="D1365" i="1"/>
  <c r="G1365" i="1" s="1"/>
  <c r="C1365" i="1"/>
  <c r="H1364" i="1"/>
  <c r="G1364" i="1"/>
  <c r="D1364" i="1"/>
  <c r="C1364" i="1"/>
  <c r="H1363" i="1"/>
  <c r="G1363" i="1"/>
  <c r="D1363" i="1"/>
  <c r="C1363" i="1"/>
  <c r="H1362" i="1"/>
  <c r="G1362" i="1"/>
  <c r="D1362" i="1"/>
  <c r="C1362" i="1"/>
  <c r="D1361" i="1"/>
  <c r="H1361" i="1" s="1"/>
  <c r="C1361" i="1"/>
  <c r="D1360" i="1"/>
  <c r="H1360" i="1" s="1"/>
  <c r="C1360" i="1"/>
  <c r="H1359" i="1"/>
  <c r="G1359" i="1"/>
  <c r="D1359" i="1"/>
  <c r="C1359" i="1"/>
  <c r="D1358" i="1"/>
  <c r="H1358" i="1" s="1"/>
  <c r="C1358" i="1"/>
  <c r="H1357" i="1"/>
  <c r="G1357" i="1"/>
  <c r="D1357" i="1"/>
  <c r="C1357" i="1"/>
  <c r="H1356" i="1"/>
  <c r="G1356" i="1"/>
  <c r="D1356" i="1"/>
  <c r="C1356" i="1"/>
  <c r="D1355" i="1"/>
  <c r="H1355" i="1" s="1"/>
  <c r="C1355" i="1"/>
  <c r="H1354" i="1"/>
  <c r="G1354" i="1"/>
  <c r="D1354" i="1"/>
  <c r="C1354" i="1"/>
  <c r="H1353" i="1"/>
  <c r="D1353" i="1"/>
  <c r="G1353" i="1" s="1"/>
  <c r="C1353" i="1"/>
  <c r="D1352" i="1"/>
  <c r="H1352" i="1" s="1"/>
  <c r="C1352" i="1"/>
  <c r="H1351" i="1"/>
  <c r="D1351" i="1"/>
  <c r="G1351" i="1" s="1"/>
  <c r="C1351" i="1"/>
  <c r="H1350" i="1"/>
  <c r="D1350" i="1"/>
  <c r="G1350" i="1" s="1"/>
  <c r="C1350" i="1"/>
  <c r="H1349" i="1"/>
  <c r="D1349" i="1"/>
  <c r="G1349" i="1" s="1"/>
  <c r="C1349" i="1"/>
  <c r="H1348" i="1"/>
  <c r="G1348" i="1"/>
  <c r="D1348" i="1"/>
  <c r="C1348" i="1"/>
  <c r="H1347" i="1"/>
  <c r="D1347" i="1"/>
  <c r="G1347" i="1" s="1"/>
  <c r="C1347" i="1"/>
  <c r="D1346" i="1"/>
  <c r="H1346" i="1" s="1"/>
  <c r="C1346" i="1"/>
  <c r="D1345" i="1"/>
  <c r="H1345" i="1" s="1"/>
  <c r="C1345" i="1"/>
  <c r="H1344" i="1"/>
  <c r="G1344" i="1"/>
  <c r="D1344" i="1"/>
  <c r="C1344" i="1"/>
  <c r="D1343" i="1"/>
  <c r="H1343" i="1" s="1"/>
  <c r="C1343" i="1"/>
  <c r="G1342" i="1"/>
  <c r="D1342" i="1"/>
  <c r="H1342" i="1" s="1"/>
  <c r="C1342" i="1"/>
  <c r="H1341" i="1"/>
  <c r="D1341" i="1"/>
  <c r="G1341" i="1" s="1"/>
  <c r="C1341" i="1"/>
  <c r="D1340" i="1"/>
  <c r="H1340" i="1" s="1"/>
  <c r="C1340" i="1"/>
  <c r="G1339" i="1"/>
  <c r="D1339" i="1"/>
  <c r="H1339" i="1" s="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D1302" i="1"/>
  <c r="H1302" i="1" s="1"/>
  <c r="C1302" i="1"/>
  <c r="D1301" i="1"/>
  <c r="G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D1289" i="1"/>
  <c r="H1289" i="1" s="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D1265" i="1"/>
  <c r="C1265" i="1"/>
  <c r="C1264" i="1"/>
  <c r="D1263" i="1"/>
  <c r="H1263" i="1" s="1"/>
  <c r="C1263" i="1"/>
  <c r="D1262" i="1"/>
  <c r="H1262" i="1" s="1"/>
  <c r="C1262" i="1"/>
  <c r="D1261" i="1"/>
  <c r="C1261" i="1"/>
  <c r="C1260" i="1"/>
  <c r="H1258" i="1"/>
  <c r="G1258" i="1"/>
  <c r="D1258" i="1"/>
  <c r="C1258" i="1"/>
  <c r="H1257" i="1"/>
  <c r="D1257" i="1"/>
  <c r="G1257" i="1" s="1"/>
  <c r="C1257" i="1"/>
  <c r="D1256" i="1"/>
  <c r="H1256" i="1" s="1"/>
  <c r="C1256" i="1"/>
  <c r="G1254" i="1"/>
  <c r="D1254" i="1"/>
  <c r="H1254" i="1" s="1"/>
  <c r="C1254" i="1"/>
  <c r="H1253" i="1"/>
  <c r="G1253" i="1"/>
  <c r="D1253" i="1"/>
  <c r="C1253" i="1"/>
  <c r="H1252" i="1"/>
  <c r="D1252" i="1"/>
  <c r="G1252" i="1" s="1"/>
  <c r="C1252" i="1"/>
  <c r="D1251" i="1"/>
  <c r="H1251" i="1" s="1"/>
  <c r="C1251" i="1"/>
  <c r="G1250" i="1"/>
  <c r="D1250" i="1"/>
  <c r="H1250" i="1" s="1"/>
  <c r="C1250" i="1"/>
  <c r="H1249" i="1"/>
  <c r="G1249" i="1"/>
  <c r="D1249" i="1"/>
  <c r="C1249" i="1"/>
  <c r="D1248" i="1"/>
  <c r="H1248" i="1" s="1"/>
  <c r="C1248" i="1"/>
  <c r="H1247" i="1"/>
  <c r="D1247" i="1"/>
  <c r="G1247" i="1" s="1"/>
  <c r="C1247" i="1"/>
  <c r="D1246" i="1"/>
  <c r="H1246" i="1" s="1"/>
  <c r="C1246" i="1"/>
  <c r="G1245" i="1"/>
  <c r="D1245" i="1"/>
  <c r="H1245" i="1" s="1"/>
  <c r="C1245" i="1"/>
  <c r="H1244" i="1"/>
  <c r="G1244" i="1"/>
  <c r="D1244" i="1"/>
  <c r="C1244" i="1"/>
  <c r="G1243" i="1"/>
  <c r="D1243" i="1"/>
  <c r="H1243" i="1" s="1"/>
  <c r="C1243" i="1"/>
  <c r="G1242" i="1"/>
  <c r="D1242" i="1"/>
  <c r="H1242" i="1" s="1"/>
  <c r="C1242" i="1"/>
  <c r="D1241" i="1"/>
  <c r="H1241" i="1" s="1"/>
  <c r="C1241" i="1"/>
  <c r="H1240" i="1"/>
  <c r="G1240" i="1"/>
  <c r="D1240" i="1"/>
  <c r="C1240" i="1"/>
  <c r="H1239" i="1"/>
  <c r="G1239" i="1"/>
  <c r="D1239" i="1"/>
  <c r="C1239" i="1"/>
  <c r="H1238" i="1"/>
  <c r="G1238" i="1"/>
  <c r="D1238" i="1"/>
  <c r="C1238" i="1"/>
  <c r="D1237" i="1"/>
  <c r="H1237" i="1" s="1"/>
  <c r="C1237" i="1"/>
  <c r="G1236" i="1"/>
  <c r="D1236" i="1"/>
  <c r="H1236" i="1" s="1"/>
  <c r="C1236" i="1"/>
  <c r="D1235" i="1"/>
  <c r="H1235" i="1" s="1"/>
  <c r="C1235" i="1"/>
  <c r="H1234" i="1"/>
  <c r="G1234" i="1"/>
  <c r="D1234" i="1"/>
  <c r="C1234" i="1"/>
  <c r="H1233" i="1"/>
  <c r="G1233" i="1"/>
  <c r="D1233" i="1"/>
  <c r="C1233" i="1"/>
  <c r="H1232" i="1"/>
  <c r="G1232" i="1"/>
  <c r="D1232" i="1"/>
  <c r="C1232" i="1"/>
  <c r="H1231" i="1"/>
  <c r="G1231" i="1"/>
  <c r="D1231" i="1"/>
  <c r="C1231" i="1"/>
  <c r="H1230" i="1"/>
  <c r="D1230" i="1"/>
  <c r="G1230" i="1" s="1"/>
  <c r="C1230" i="1"/>
  <c r="D1229" i="1"/>
  <c r="H1229" i="1" s="1"/>
  <c r="C1229" i="1"/>
  <c r="D1228" i="1"/>
  <c r="H1228" i="1" s="1"/>
  <c r="C1228" i="1"/>
  <c r="D1227" i="1"/>
  <c r="H1227" i="1" s="1"/>
  <c r="C1227" i="1"/>
  <c r="G1226" i="1"/>
  <c r="D1226" i="1"/>
  <c r="H1226" i="1" s="1"/>
  <c r="C1226" i="1"/>
  <c r="D1225" i="1"/>
  <c r="H1225" i="1" s="1"/>
  <c r="C1225" i="1"/>
  <c r="D1224" i="1"/>
  <c r="G1224" i="1" s="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H1183" i="1"/>
  <c r="G1183" i="1"/>
  <c r="D1183" i="1"/>
  <c r="C1183" i="1"/>
  <c r="C1182" i="1"/>
  <c r="D1179" i="1"/>
  <c r="H1179" i="1" s="1"/>
  <c r="C1179" i="1"/>
  <c r="D1178" i="1"/>
  <c r="H1178" i="1" s="1"/>
  <c r="C1178" i="1"/>
  <c r="D1177" i="1"/>
  <c r="H1177" i="1" s="1"/>
  <c r="C1177" i="1"/>
  <c r="D1176" i="1"/>
  <c r="H1176" i="1" s="1"/>
  <c r="C1176" i="1"/>
  <c r="D1175" i="1"/>
  <c r="H1175" i="1" s="1"/>
  <c r="C1175" i="1"/>
  <c r="D1174" i="1"/>
  <c r="H1174" i="1" s="1"/>
  <c r="C1174" i="1"/>
  <c r="D1173" i="1"/>
  <c r="G1173" i="1" s="1"/>
  <c r="C1173" i="1"/>
  <c r="H1172" i="1"/>
  <c r="G1172" i="1"/>
  <c r="D1172" i="1"/>
  <c r="C1172" i="1"/>
  <c r="D1171" i="1"/>
  <c r="H1171" i="1" s="1"/>
  <c r="C1171" i="1"/>
  <c r="D1170" i="1"/>
  <c r="H1170" i="1" s="1"/>
  <c r="C1170" i="1"/>
  <c r="G1169" i="1"/>
  <c r="D1169" i="1"/>
  <c r="H1169" i="1" s="1"/>
  <c r="C1169" i="1"/>
  <c r="D1168" i="1"/>
  <c r="H1168" i="1" s="1"/>
  <c r="C1168" i="1"/>
  <c r="D1167" i="1"/>
  <c r="H1167" i="1" s="1"/>
  <c r="C1167" i="1"/>
  <c r="G1166"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G1158" i="1" s="1"/>
  <c r="C1158" i="1"/>
  <c r="D1157" i="1"/>
  <c r="H1157" i="1" s="1"/>
  <c r="C1157" i="1"/>
  <c r="H1156" i="1"/>
  <c r="G1156" i="1"/>
  <c r="D1156" i="1"/>
  <c r="C1156" i="1"/>
  <c r="D1155" i="1"/>
  <c r="G1155" i="1" s="1"/>
  <c r="C1155" i="1"/>
  <c r="D1154" i="1"/>
  <c r="H1154" i="1" s="1"/>
  <c r="C1154" i="1"/>
  <c r="D1153" i="1"/>
  <c r="H1153" i="1" s="1"/>
  <c r="C1153" i="1"/>
  <c r="G1151" i="1"/>
  <c r="D1151" i="1"/>
  <c r="H1151" i="1" s="1"/>
  <c r="C1151" i="1"/>
  <c r="H1150" i="1"/>
  <c r="G1150" i="1"/>
  <c r="D1150" i="1"/>
  <c r="C1150" i="1"/>
  <c r="D1149" i="1"/>
  <c r="H1149" i="1" s="1"/>
  <c r="C1149" i="1"/>
  <c r="G1148" i="1"/>
  <c r="D1148" i="1"/>
  <c r="H1148" i="1" s="1"/>
  <c r="C1148" i="1"/>
  <c r="H1147" i="1"/>
  <c r="G1147" i="1"/>
  <c r="D1147" i="1"/>
  <c r="C1147" i="1"/>
  <c r="G1146" i="1"/>
  <c r="D1146" i="1"/>
  <c r="H1146" i="1" s="1"/>
  <c r="C1146" i="1"/>
  <c r="H1145" i="1"/>
  <c r="D1145" i="1"/>
  <c r="G1145" i="1" s="1"/>
  <c r="C1145" i="1"/>
  <c r="D1144" i="1"/>
  <c r="H1144" i="1" s="1"/>
  <c r="C1144" i="1"/>
  <c r="G1143" i="1"/>
  <c r="D1143" i="1"/>
  <c r="H1143" i="1" s="1"/>
  <c r="C1143" i="1"/>
  <c r="H1142" i="1"/>
  <c r="D1142" i="1"/>
  <c r="G1142" i="1" s="1"/>
  <c r="C1142" i="1"/>
  <c r="C1141" i="1"/>
  <c r="D1139" i="1"/>
  <c r="H1139" i="1" s="1"/>
  <c r="C1139" i="1"/>
  <c r="D1138" i="1"/>
  <c r="H1138" i="1" s="1"/>
  <c r="C1138" i="1"/>
  <c r="H1137" i="1"/>
  <c r="D1137" i="1"/>
  <c r="G1137" i="1" s="1"/>
  <c r="C1137" i="1"/>
  <c r="D1136" i="1"/>
  <c r="H1136" i="1" s="1"/>
  <c r="C1136" i="1"/>
  <c r="D1135" i="1"/>
  <c r="H1135" i="1" s="1"/>
  <c r="C1135" i="1"/>
  <c r="H1134" i="1"/>
  <c r="D1134" i="1"/>
  <c r="G1134" i="1" s="1"/>
  <c r="C1134" i="1"/>
  <c r="H1133" i="1"/>
  <c r="G1133" i="1"/>
  <c r="D1133" i="1"/>
  <c r="C1133" i="1"/>
  <c r="D1132" i="1"/>
  <c r="H1132" i="1" s="1"/>
  <c r="C1132" i="1"/>
  <c r="H1131" i="1"/>
  <c r="G1131" i="1"/>
  <c r="D1131" i="1"/>
  <c r="C1131" i="1"/>
  <c r="D1130" i="1"/>
  <c r="G1130" i="1" s="1"/>
  <c r="C1130" i="1"/>
  <c r="H1129" i="1"/>
  <c r="G1129" i="1"/>
  <c r="D1129" i="1"/>
  <c r="C1129" i="1"/>
  <c r="H1128" i="1"/>
  <c r="G1128" i="1"/>
  <c r="D1128" i="1"/>
  <c r="C1128" i="1"/>
  <c r="D1127" i="1"/>
  <c r="H1127" i="1" s="1"/>
  <c r="C1127" i="1"/>
  <c r="H1126" i="1"/>
  <c r="G1126" i="1"/>
  <c r="D1126" i="1"/>
  <c r="C1126" i="1"/>
  <c r="D1125" i="1"/>
  <c r="G1125" i="1" s="1"/>
  <c r="C1125" i="1"/>
  <c r="C1124" i="1"/>
  <c r="H1123" i="1"/>
  <c r="G1123" i="1"/>
  <c r="D1123" i="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G1114" i="1"/>
  <c r="D1114" i="1"/>
  <c r="H1114" i="1" s="1"/>
  <c r="C1114" i="1"/>
  <c r="D1113" i="1"/>
  <c r="H1113" i="1" s="1"/>
  <c r="C1113" i="1"/>
  <c r="C1112" i="1"/>
  <c r="H1111" i="1"/>
  <c r="G1111" i="1"/>
  <c r="D1111" i="1"/>
  <c r="C1111" i="1"/>
  <c r="D1110" i="1"/>
  <c r="H1110" i="1" s="1"/>
  <c r="C1110" i="1"/>
  <c r="D1109" i="1"/>
  <c r="H1109" i="1" s="1"/>
  <c r="C1109" i="1"/>
  <c r="H1108" i="1"/>
  <c r="G1108" i="1"/>
  <c r="D1108" i="1"/>
  <c r="C1108" i="1"/>
  <c r="H1107" i="1"/>
  <c r="G1107" i="1"/>
  <c r="D1107" i="1"/>
  <c r="C1107" i="1"/>
  <c r="D1106" i="1"/>
  <c r="H1106" i="1" s="1"/>
  <c r="C1106" i="1"/>
  <c r="H1105" i="1"/>
  <c r="G1105" i="1"/>
  <c r="D1105" i="1"/>
  <c r="C1105" i="1"/>
  <c r="D1104" i="1"/>
  <c r="H1104" i="1" s="1"/>
  <c r="C1104" i="1"/>
  <c r="D1103" i="1"/>
  <c r="H1103" i="1" s="1"/>
  <c r="C1103" i="1"/>
  <c r="H1102" i="1"/>
  <c r="G1102" i="1"/>
  <c r="D1102" i="1"/>
  <c r="C1102" i="1"/>
  <c r="D1101" i="1"/>
  <c r="H1101" i="1" s="1"/>
  <c r="C1101" i="1"/>
  <c r="H1100" i="1"/>
  <c r="G1100" i="1"/>
  <c r="D1100" i="1"/>
  <c r="C1100" i="1"/>
  <c r="H1099" i="1"/>
  <c r="G1099" i="1"/>
  <c r="D1099" i="1"/>
  <c r="C1099" i="1"/>
  <c r="D1098" i="1"/>
  <c r="H1098" i="1" s="1"/>
  <c r="C1098" i="1"/>
  <c r="H1097" i="1"/>
  <c r="G1097" i="1"/>
  <c r="D1097" i="1"/>
  <c r="C1097" i="1"/>
  <c r="H1096" i="1"/>
  <c r="D1096" i="1"/>
  <c r="G1096" i="1" s="1"/>
  <c r="C1096" i="1"/>
  <c r="D1095" i="1"/>
  <c r="H1095" i="1" s="1"/>
  <c r="C1095" i="1"/>
  <c r="D1094" i="1"/>
  <c r="H1094" i="1" s="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G1059" i="1" s="1"/>
  <c r="C1059" i="1"/>
  <c r="G1058" i="1"/>
  <c r="D1058" i="1"/>
  <c r="H1058" i="1" s="1"/>
  <c r="C1058" i="1"/>
  <c r="C1057" i="1"/>
  <c r="H1056" i="1"/>
  <c r="D1056" i="1"/>
  <c r="G1056" i="1" s="1"/>
  <c r="C1056" i="1"/>
  <c r="D1055" i="1"/>
  <c r="H1055" i="1" s="1"/>
  <c r="C1055" i="1"/>
  <c r="D1054" i="1"/>
  <c r="H1054" i="1" s="1"/>
  <c r="C1054" i="1"/>
  <c r="H1053" i="1"/>
  <c r="D1053" i="1"/>
  <c r="G1053" i="1" s="1"/>
  <c r="C1053" i="1"/>
  <c r="D1052" i="1"/>
  <c r="H1052" i="1" s="1"/>
  <c r="C1052" i="1"/>
  <c r="D1051" i="1"/>
  <c r="H1051" i="1" s="1"/>
  <c r="C1051" i="1"/>
  <c r="C1050" i="1"/>
  <c r="D1049" i="1"/>
  <c r="H1049" i="1" s="1"/>
  <c r="C1049" i="1"/>
  <c r="D1048" i="1"/>
  <c r="H1048" i="1" s="1"/>
  <c r="C1048" i="1"/>
  <c r="D1047" i="1"/>
  <c r="H1047" i="1" s="1"/>
  <c r="C1047" i="1"/>
  <c r="H1046" i="1"/>
  <c r="D1046" i="1"/>
  <c r="G1046" i="1" s="1"/>
  <c r="C1046" i="1"/>
  <c r="G1045" i="1"/>
  <c r="D1045" i="1"/>
  <c r="H1045" i="1" s="1"/>
  <c r="C1045" i="1"/>
  <c r="D1044" i="1"/>
  <c r="H1044" i="1" s="1"/>
  <c r="C1044" i="1"/>
  <c r="H1043" i="1"/>
  <c r="G1043" i="1"/>
  <c r="D1043" i="1"/>
  <c r="C1043" i="1"/>
  <c r="D1042" i="1"/>
  <c r="H1042" i="1" s="1"/>
  <c r="C1042" i="1"/>
  <c r="D1041" i="1"/>
  <c r="H1041" i="1" s="1"/>
  <c r="C1041" i="1"/>
  <c r="C1040" i="1"/>
  <c r="G1039" i="1"/>
  <c r="D1039" i="1"/>
  <c r="H1039" i="1" s="1"/>
  <c r="C1039" i="1"/>
  <c r="D1038" i="1"/>
  <c r="H1038" i="1" s="1"/>
  <c r="C1038" i="1"/>
  <c r="H1037" i="1"/>
  <c r="G1037" i="1"/>
  <c r="D1037" i="1"/>
  <c r="C1037" i="1"/>
  <c r="G1036" i="1"/>
  <c r="D1036" i="1"/>
  <c r="H1036" i="1" s="1"/>
  <c r="C1036" i="1"/>
  <c r="D1035" i="1"/>
  <c r="H1035" i="1" s="1"/>
  <c r="C1035" i="1"/>
  <c r="D1034" i="1"/>
  <c r="G1034" i="1" s="1"/>
  <c r="C1034" i="1"/>
  <c r="H1033" i="1"/>
  <c r="G1033" i="1"/>
  <c r="D1033" i="1"/>
  <c r="C1033" i="1"/>
  <c r="H1032" i="1"/>
  <c r="D1032" i="1"/>
  <c r="G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G1022" i="1"/>
  <c r="D1022" i="1"/>
  <c r="H1022" i="1" s="1"/>
  <c r="C1022" i="1"/>
  <c r="H1021" i="1"/>
  <c r="G1021" i="1"/>
  <c r="D1021" i="1"/>
  <c r="C1021" i="1"/>
  <c r="H1020" i="1"/>
  <c r="D1020" i="1"/>
  <c r="G1020" i="1" s="1"/>
  <c r="C1020" i="1"/>
  <c r="H1019" i="1"/>
  <c r="D1019" i="1"/>
  <c r="G1019" i="1" s="1"/>
  <c r="C1019" i="1"/>
  <c r="D1018" i="1"/>
  <c r="H1018" i="1" s="1"/>
  <c r="C1018" i="1"/>
  <c r="H1016" i="1"/>
  <c r="G1016" i="1"/>
  <c r="D1016" i="1"/>
  <c r="C1016" i="1"/>
  <c r="D1015" i="1"/>
  <c r="H1015" i="1" s="1"/>
  <c r="C1015" i="1"/>
  <c r="H1014" i="1"/>
  <c r="D1014" i="1"/>
  <c r="G1014" i="1" s="1"/>
  <c r="C1014"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H736" i="1" s="1"/>
  <c r="D735" i="1"/>
  <c r="H735" i="1" s="1"/>
  <c r="C735" i="1"/>
  <c r="H734" i="1"/>
  <c r="G734" i="1"/>
  <c r="D734" i="1"/>
  <c r="C734" i="1"/>
  <c r="D733" i="1"/>
  <c r="H733" i="1" s="1"/>
  <c r="C733" i="1"/>
  <c r="D732" i="1"/>
  <c r="G732" i="1" s="1"/>
  <c r="C732" i="1"/>
  <c r="H731" i="1"/>
  <c r="G731" i="1"/>
  <c r="D731" i="1"/>
  <c r="C731" i="1"/>
  <c r="H730" i="1"/>
  <c r="G730" i="1"/>
  <c r="D730" i="1"/>
  <c r="C730" i="1"/>
  <c r="D729" i="1"/>
  <c r="H729" i="1" s="1"/>
  <c r="C729" i="1"/>
  <c r="D728" i="1"/>
  <c r="H728" i="1" s="1"/>
  <c r="C728" i="1"/>
  <c r="D727" i="1"/>
  <c r="H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H647" i="1"/>
  <c r="G647" i="1"/>
  <c r="D647" i="1"/>
  <c r="C647" i="1"/>
  <c r="D646" i="1"/>
  <c r="H646" i="1" s="1"/>
  <c r="C646" i="1"/>
  <c r="D645" i="1"/>
  <c r="H645" i="1" s="1"/>
  <c r="C645" i="1"/>
  <c r="C642" i="1"/>
  <c r="D636" i="1"/>
  <c r="H636" i="1" s="1"/>
  <c r="C636" i="1"/>
  <c r="G635" i="1"/>
  <c r="D635" i="1"/>
  <c r="H635" i="1" s="1"/>
  <c r="C635" i="1"/>
  <c r="H632" i="1"/>
  <c r="G632" i="1"/>
  <c r="D632" i="1"/>
  <c r="C632" i="1"/>
  <c r="H631" i="1"/>
  <c r="G631" i="1"/>
  <c r="D631" i="1"/>
  <c r="C631" i="1"/>
  <c r="H630" i="1"/>
  <c r="G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7" i="1"/>
  <c r="G577" i="1"/>
  <c r="D577" i="1"/>
  <c r="C577" i="1"/>
  <c r="H576" i="1"/>
  <c r="G576" i="1"/>
  <c r="D576" i="1"/>
  <c r="C576" i="1"/>
  <c r="H575" i="1"/>
  <c r="G575" i="1"/>
  <c r="D575" i="1"/>
  <c r="C575" i="1"/>
  <c r="H574" i="1"/>
  <c r="G574" i="1"/>
  <c r="D574" i="1"/>
  <c r="C574" i="1"/>
  <c r="H573" i="1"/>
  <c r="G573" i="1"/>
  <c r="D573" i="1"/>
  <c r="C573"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C421" i="1"/>
  <c r="H416" i="1"/>
  <c r="G416" i="1"/>
  <c r="D416" i="1"/>
  <c r="C416" i="1"/>
  <c r="G415" i="1"/>
  <c r="D415" i="1"/>
  <c r="H415" i="1" s="1"/>
  <c r="C415" i="1"/>
  <c r="D414" i="1"/>
  <c r="H414" i="1" s="1"/>
  <c r="C414" i="1"/>
  <c r="H411" i="1"/>
  <c r="G411" i="1"/>
  <c r="D411" i="1"/>
  <c r="C411" i="1"/>
  <c r="H410" i="1"/>
  <c r="G410" i="1"/>
  <c r="D410" i="1"/>
  <c r="C410" i="1"/>
  <c r="H409" i="1"/>
  <c r="G409" i="1"/>
  <c r="D409" i="1"/>
  <c r="C409" i="1"/>
  <c r="G408" i="1"/>
  <c r="D408" i="1"/>
  <c r="H408" i="1" s="1"/>
  <c r="C408" i="1"/>
  <c r="D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G379" i="1"/>
  <c r="D379" i="1"/>
  <c r="C379" i="1"/>
  <c r="H378" i="1"/>
  <c r="G378" i="1"/>
  <c r="D378" i="1"/>
  <c r="C378" i="1"/>
  <c r="H377" i="1"/>
  <c r="D377" i="1"/>
  <c r="G377" i="1" s="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H302" i="1"/>
  <c r="G302" i="1"/>
  <c r="D302" i="1"/>
  <c r="C302" i="1"/>
  <c r="H301" i="1"/>
  <c r="G301" i="1"/>
  <c r="D301" i="1"/>
  <c r="C301" i="1"/>
  <c r="D300" i="1"/>
  <c r="G300" i="1" s="1"/>
  <c r="C300" i="1"/>
  <c r="G299" i="1"/>
  <c r="D299" i="1"/>
  <c r="H299" i="1" s="1"/>
  <c r="C299" i="1"/>
  <c r="D298" i="1"/>
  <c r="H298" i="1" s="1"/>
  <c r="C298" i="1"/>
  <c r="H294" i="1"/>
  <c r="G294" i="1"/>
  <c r="D294" i="1"/>
  <c r="C294"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D272" i="1"/>
  <c r="H272" i="1" s="1"/>
  <c r="C272" i="1"/>
  <c r="H271" i="1"/>
  <c r="G271" i="1"/>
  <c r="D271" i="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H197" i="1"/>
  <c r="D197" i="1"/>
  <c r="G197" i="1" s="1"/>
  <c r="C197" i="1"/>
  <c r="H196" i="1"/>
  <c r="G196" i="1"/>
  <c r="D196" i="1"/>
  <c r="C196" i="1"/>
  <c r="H195" i="1"/>
  <c r="D195" i="1"/>
  <c r="G195" i="1" s="1"/>
  <c r="C195" i="1"/>
  <c r="D194" i="1"/>
  <c r="H194" i="1" s="1"/>
  <c r="C194" i="1"/>
  <c r="H193" i="1"/>
  <c r="D193" i="1"/>
  <c r="G193" i="1" s="1"/>
  <c r="C193" i="1"/>
  <c r="H192" i="1"/>
  <c r="G192" i="1"/>
  <c r="D192" i="1"/>
  <c r="C192" i="1"/>
  <c r="H191" i="1"/>
  <c r="G191" i="1"/>
  <c r="D191" i="1"/>
  <c r="C191"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D182" i="1"/>
  <c r="G182" i="1" s="1"/>
  <c r="C182" i="1"/>
  <c r="H181" i="1"/>
  <c r="G181" i="1"/>
  <c r="D181" i="1"/>
  <c r="C181" i="1"/>
  <c r="H180" i="1"/>
  <c r="G180" i="1"/>
  <c r="D180" i="1"/>
  <c r="C180" i="1"/>
  <c r="H179" i="1"/>
  <c r="D179" i="1"/>
  <c r="G179" i="1" s="1"/>
  <c r="C179" i="1"/>
  <c r="D178" i="1"/>
  <c r="H178" i="1" s="1"/>
  <c r="C178" i="1"/>
  <c r="D177" i="1"/>
  <c r="H177" i="1" s="1"/>
  <c r="C177" i="1"/>
  <c r="H176" i="1"/>
  <c r="D176" i="1"/>
  <c r="G176" i="1" s="1"/>
  <c r="C176" i="1"/>
  <c r="D175" i="1"/>
  <c r="H175" i="1" s="1"/>
  <c r="C175" i="1"/>
  <c r="D174" i="1"/>
  <c r="G174" i="1" s="1"/>
  <c r="C174" i="1"/>
  <c r="H173" i="1"/>
  <c r="D173" i="1"/>
  <c r="G173" i="1" s="1"/>
  <c r="C173" i="1"/>
  <c r="D172" i="1"/>
  <c r="G172" i="1" s="1"/>
  <c r="C172" i="1"/>
  <c r="H171" i="1"/>
  <c r="G171" i="1"/>
  <c r="D171" i="1"/>
  <c r="C171" i="1"/>
  <c r="D170" i="1"/>
  <c r="H170" i="1" s="1"/>
  <c r="C170" i="1"/>
  <c r="D169" i="1"/>
  <c r="H169" i="1" s="1"/>
  <c r="C169" i="1"/>
  <c r="H168" i="1"/>
  <c r="D168" i="1"/>
  <c r="G168" i="1" s="1"/>
  <c r="C168" i="1"/>
  <c r="D167" i="1"/>
  <c r="H167" i="1" s="1"/>
  <c r="C167" i="1"/>
  <c r="C166" i="1"/>
  <c r="H165" i="1"/>
  <c r="G165" i="1"/>
  <c r="D165" i="1"/>
  <c r="C165" i="1"/>
  <c r="H164" i="1"/>
  <c r="D164" i="1"/>
  <c r="G164" i="1" s="1"/>
  <c r="C164" i="1"/>
  <c r="H163" i="1"/>
  <c r="G163" i="1"/>
  <c r="D163" i="1"/>
  <c r="C163" i="1"/>
  <c r="H162" i="1"/>
  <c r="G162" i="1"/>
  <c r="D162" i="1"/>
  <c r="C162" i="1"/>
  <c r="C161" i="1"/>
  <c r="H159" i="1"/>
  <c r="G159" i="1"/>
  <c r="D159" i="1"/>
  <c r="C159" i="1"/>
  <c r="H158" i="1"/>
  <c r="D158" i="1"/>
  <c r="G158" i="1" s="1"/>
  <c r="C158" i="1"/>
  <c r="H157" i="1"/>
  <c r="G157" i="1"/>
  <c r="D157" i="1"/>
  <c r="C157" i="1"/>
  <c r="D156" i="1"/>
  <c r="H156" i="1" s="1"/>
  <c r="C156" i="1"/>
  <c r="G155" i="1"/>
  <c r="D155" i="1"/>
  <c r="H155" i="1" s="1"/>
  <c r="C155" i="1"/>
  <c r="H154" i="1"/>
  <c r="G154" i="1"/>
  <c r="D154" i="1"/>
  <c r="C154" i="1"/>
  <c r="H153" i="1"/>
  <c r="G153" i="1"/>
  <c r="D153" i="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H135" i="1"/>
  <c r="G135" i="1"/>
  <c r="D135" i="1"/>
  <c r="C135" i="1"/>
  <c r="H134" i="1"/>
  <c r="G134" i="1"/>
  <c r="D134" i="1"/>
  <c r="C134" i="1"/>
  <c r="D133" i="1"/>
  <c r="H133" i="1" s="1"/>
  <c r="C133" i="1"/>
  <c r="H132" i="1"/>
  <c r="G132" i="1"/>
  <c r="D132" i="1"/>
  <c r="C132" i="1"/>
  <c r="D131" i="1"/>
  <c r="H131" i="1" s="1"/>
  <c r="C131" i="1"/>
  <c r="C130" i="1"/>
  <c r="H129" i="1"/>
  <c r="G129" i="1"/>
  <c r="D129" i="1"/>
  <c r="C129" i="1"/>
  <c r="H128" i="1"/>
  <c r="G128" i="1"/>
  <c r="D128" i="1"/>
  <c r="C128" i="1"/>
  <c r="H127" i="1"/>
  <c r="G127" i="1"/>
  <c r="D127" i="1"/>
  <c r="C127" i="1"/>
  <c r="D126" i="1"/>
  <c r="H126" i="1" s="1"/>
  <c r="C126" i="1"/>
  <c r="D125" i="1"/>
  <c r="H125" i="1" s="1"/>
  <c r="C125" i="1"/>
  <c r="H124" i="1"/>
  <c r="G124" i="1"/>
  <c r="D124" i="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J1542" i="1" l="1"/>
  <c r="G1541" i="1"/>
  <c r="J1541" i="1"/>
  <c r="G1340" i="1"/>
  <c r="D1185" i="1"/>
  <c r="H1185" i="1" s="1"/>
  <c r="H300" i="1"/>
  <c r="G1287" i="1"/>
  <c r="H1266" i="1"/>
  <c r="E304" i="9"/>
  <c r="B304" i="9" s="1"/>
  <c r="H1265" i="1"/>
  <c r="H1261" i="1"/>
  <c r="G1261" i="1"/>
  <c r="G1266" i="1"/>
  <c r="F260" i="5"/>
  <c r="G1264" i="1"/>
  <c r="G1265" i="1"/>
  <c r="G1263" i="1"/>
  <c r="G1262" i="1"/>
  <c r="E303" i="9"/>
  <c r="B303" i="9" s="1"/>
  <c r="D423" i="1"/>
  <c r="G1306" i="1"/>
  <c r="H1301" i="1"/>
  <c r="G1289" i="1"/>
  <c r="G1281" i="1"/>
  <c r="F274" i="5"/>
  <c r="G1511" i="1"/>
  <c r="H1278" i="1"/>
  <c r="G1292" i="1"/>
  <c r="G1278" i="1"/>
  <c r="G1540" i="1"/>
  <c r="I1541" i="1"/>
  <c r="G1681" i="1"/>
  <c r="G1680" i="1"/>
  <c r="H1384" i="1"/>
  <c r="G1387" i="1"/>
  <c r="G1385" i="1"/>
  <c r="G1384" i="1"/>
  <c r="H1612" i="1"/>
  <c r="H1611" i="1"/>
  <c r="D25" i="8"/>
  <c r="C1602" i="1" s="1"/>
  <c r="G1601" i="1"/>
  <c r="G1588" i="1"/>
  <c r="G1256" i="1"/>
  <c r="H1300" i="1"/>
  <c r="G1300" i="1"/>
  <c r="E335" i="9"/>
  <c r="B335" i="9" s="1"/>
  <c r="G1302" i="1"/>
  <c r="G1382" i="1"/>
  <c r="G1380" i="1"/>
  <c r="G1381" i="1"/>
  <c r="G1379" i="1"/>
  <c r="G1378" i="1"/>
  <c r="G1375" i="1"/>
  <c r="G1373" i="1"/>
  <c r="G1372" i="1"/>
  <c r="G1370" i="1"/>
  <c r="G1369" i="1"/>
  <c r="G1367" i="1"/>
  <c r="G1361" i="1"/>
  <c r="G1360" i="1"/>
  <c r="G1358" i="1"/>
  <c r="G1355" i="1"/>
  <c r="G1352" i="1"/>
  <c r="G1346" i="1"/>
  <c r="G1345" i="1"/>
  <c r="E338" i="9"/>
  <c r="B338" i="9" s="1"/>
  <c r="G1343" i="1"/>
  <c r="E313" i="9"/>
  <c r="B313" i="9" s="1"/>
  <c r="E332" i="9"/>
  <c r="B332" i="9" s="1"/>
  <c r="G1248" i="1"/>
  <c r="G1246" i="1"/>
  <c r="G1241" i="1"/>
  <c r="E219" i="5"/>
  <c r="H339" i="9" s="1"/>
  <c r="G1237" i="1"/>
  <c r="G1235" i="1"/>
  <c r="G1229" i="1"/>
  <c r="G1228" i="1"/>
  <c r="E323" i="9"/>
  <c r="B323" i="9" s="1"/>
  <c r="H1224" i="1"/>
  <c r="G1227" i="1"/>
  <c r="G1225" i="1"/>
  <c r="G1251" i="1"/>
  <c r="G1185" i="1"/>
  <c r="G1188" i="1"/>
  <c r="G1184" i="1"/>
  <c r="F178" i="5"/>
  <c r="D1182" i="1"/>
  <c r="G1179" i="1"/>
  <c r="G1178" i="1"/>
  <c r="G1176" i="1"/>
  <c r="G1177" i="1"/>
  <c r="G1175" i="1"/>
  <c r="G1174" i="1"/>
  <c r="H1173" i="1"/>
  <c r="G1170" i="1"/>
  <c r="G1171" i="1"/>
  <c r="G1168" i="1"/>
  <c r="G1167" i="1"/>
  <c r="G1165" i="1"/>
  <c r="G1164" i="1"/>
  <c r="G1163" i="1"/>
  <c r="G1162" i="1"/>
  <c r="G1161" i="1"/>
  <c r="G1160" i="1"/>
  <c r="G1159" i="1"/>
  <c r="H1158" i="1"/>
  <c r="H1155" i="1"/>
  <c r="G1157" i="1"/>
  <c r="G1154" i="1"/>
  <c r="G1153" i="1"/>
  <c r="G1149" i="1"/>
  <c r="E135" i="5"/>
  <c r="D1140" i="1" s="1"/>
  <c r="G1144" i="1"/>
  <c r="H1141" i="1"/>
  <c r="G1141" i="1"/>
  <c r="G1139" i="1"/>
  <c r="G1138" i="1"/>
  <c r="G1136" i="1"/>
  <c r="G1135" i="1"/>
  <c r="E119" i="5"/>
  <c r="D1124" i="1" s="1"/>
  <c r="H1124" i="1" s="1"/>
  <c r="G1132" i="1"/>
  <c r="H1130" i="1"/>
  <c r="G1127" i="1"/>
  <c r="H1125" i="1"/>
  <c r="G1124" i="1"/>
  <c r="G1122" i="1"/>
  <c r="G1121" i="1"/>
  <c r="G1120" i="1"/>
  <c r="G1119" i="1"/>
  <c r="G1118" i="1"/>
  <c r="G1117" i="1"/>
  <c r="G1116" i="1"/>
  <c r="G1115" i="1"/>
  <c r="G1112" i="1"/>
  <c r="G1113" i="1"/>
  <c r="E88" i="5"/>
  <c r="D1093" i="1" s="1"/>
  <c r="H1093" i="1" s="1"/>
  <c r="G1110" i="1"/>
  <c r="G1109" i="1"/>
  <c r="G1106" i="1"/>
  <c r="G1104" i="1"/>
  <c r="G1103" i="1"/>
  <c r="G1101" i="1"/>
  <c r="G1098" i="1"/>
  <c r="G1094" i="1"/>
  <c r="G1095" i="1"/>
  <c r="G1092" i="1"/>
  <c r="G1087" i="1"/>
  <c r="H1059" i="1"/>
  <c r="G1060" i="1"/>
  <c r="H1057" i="1"/>
  <c r="G1055" i="1"/>
  <c r="G1054" i="1"/>
  <c r="G1052" i="1"/>
  <c r="H1050" i="1"/>
  <c r="G1051" i="1"/>
  <c r="G1049" i="1"/>
  <c r="G1048" i="1"/>
  <c r="G1047" i="1"/>
  <c r="G1044" i="1"/>
  <c r="G1042" i="1"/>
  <c r="H1040" i="1"/>
  <c r="G1040" i="1"/>
  <c r="G1041" i="1"/>
  <c r="G1038" i="1"/>
  <c r="H1034" i="1"/>
  <c r="F29" i="5"/>
  <c r="G1035" i="1"/>
  <c r="G1031" i="1"/>
  <c r="G1030" i="1"/>
  <c r="G1029" i="1"/>
  <c r="G1028" i="1"/>
  <c r="G1027" i="1"/>
  <c r="G1026" i="1"/>
  <c r="G1024" i="1"/>
  <c r="F19" i="5"/>
  <c r="G1025" i="1"/>
  <c r="E12" i="5"/>
  <c r="D1017" i="1" s="1"/>
  <c r="G1023" i="1"/>
  <c r="G1018" i="1"/>
  <c r="F13" i="5"/>
  <c r="G1015" i="1"/>
  <c r="G212" i="1"/>
  <c r="F216" i="4"/>
  <c r="E202" i="4"/>
  <c r="D198" i="1" s="1"/>
  <c r="F236" i="9"/>
  <c r="B236" i="9" s="1"/>
  <c r="E311" i="9"/>
  <c r="B311" i="9" s="1"/>
  <c r="G636" i="1"/>
  <c r="G414" i="1"/>
  <c r="G421" i="1"/>
  <c r="H421" i="1"/>
  <c r="G298" i="1"/>
  <c r="E647" i="4"/>
  <c r="D641" i="1" s="1"/>
  <c r="E324" i="9"/>
  <c r="B324" i="9" s="1"/>
  <c r="E36" i="9"/>
  <c r="B36" i="9" s="1"/>
  <c r="E326" i="9"/>
  <c r="B326" i="9" s="1"/>
  <c r="E37" i="9"/>
  <c r="B37" i="9" s="1"/>
  <c r="E320" i="9"/>
  <c r="B320" i="9" s="1"/>
  <c r="E327" i="9"/>
  <c r="B327" i="9" s="1"/>
  <c r="G645" i="1"/>
  <c r="G646" i="1"/>
  <c r="G649" i="1"/>
  <c r="H737" i="1"/>
  <c r="F244" i="9"/>
  <c r="B244" i="9" s="1"/>
  <c r="G737" i="1"/>
  <c r="F243" i="9"/>
  <c r="G736" i="1"/>
  <c r="E56" i="9"/>
  <c r="B56" i="9" s="1"/>
  <c r="G733" i="1"/>
  <c r="G848" i="1"/>
  <c r="G735" i="1"/>
  <c r="H732" i="1"/>
  <c r="G729" i="1"/>
  <c r="G728" i="1"/>
  <c r="G727" i="1"/>
  <c r="G678" i="1"/>
  <c r="G653" i="1"/>
  <c r="G651" i="1"/>
  <c r="E31" i="9"/>
  <c r="B31" i="9" s="1"/>
  <c r="E312" i="9"/>
  <c r="B312" i="9" s="1"/>
  <c r="E329" i="9"/>
  <c r="B329" i="9" s="1"/>
  <c r="E307" i="9"/>
  <c r="B307" i="9" s="1"/>
  <c r="E322" i="9"/>
  <c r="B322" i="9" s="1"/>
  <c r="H270" i="1"/>
  <c r="G270" i="1"/>
  <c r="G272" i="1"/>
  <c r="F274" i="4"/>
  <c r="F269" i="4"/>
  <c r="G213" i="1"/>
  <c r="G194" i="1"/>
  <c r="B243" i="9"/>
  <c r="F242" i="9"/>
  <c r="B242" i="9" s="1"/>
  <c r="B240" i="9"/>
  <c r="F239" i="9"/>
  <c r="B239" i="9" s="1"/>
  <c r="G178" i="1"/>
  <c r="G177" i="1"/>
  <c r="H174" i="1"/>
  <c r="G175" i="1"/>
  <c r="H172" i="1"/>
  <c r="G170" i="1"/>
  <c r="G169" i="1"/>
  <c r="G167" i="1"/>
  <c r="G166" i="1"/>
  <c r="G156" i="1"/>
  <c r="E153" i="4"/>
  <c r="D149" i="1" s="1"/>
  <c r="E48" i="9"/>
  <c r="B48" i="9" s="1"/>
  <c r="F237" i="9"/>
  <c r="B237" i="9" s="1"/>
  <c r="H150" i="1"/>
  <c r="H374" i="1"/>
  <c r="G375" i="1"/>
  <c r="G331" i="1"/>
  <c r="G332" i="1"/>
  <c r="G133" i="1"/>
  <c r="D130" i="1"/>
  <c r="F134" i="4"/>
  <c r="G131" i="1"/>
  <c r="F135" i="4"/>
  <c r="G125" i="1"/>
  <c r="G126" i="1"/>
  <c r="E125" i="4"/>
  <c r="D121" i="1" s="1"/>
  <c r="G122" i="1"/>
  <c r="G123" i="1"/>
  <c r="G113" i="1"/>
  <c r="E35" i="9"/>
  <c r="B35" i="9" s="1"/>
  <c r="E34" i="9"/>
  <c r="B34" i="9" s="1"/>
  <c r="F68" i="4"/>
  <c r="H1644" i="1"/>
  <c r="G1644" i="1"/>
  <c r="G1580" i="1"/>
  <c r="J1580" i="1"/>
  <c r="H1580" i="1"/>
  <c r="H1657" i="1"/>
  <c r="G1657" i="1"/>
  <c r="F221" i="4"/>
  <c r="C217" i="1"/>
  <c r="F50" i="6"/>
  <c r="C1446" i="1"/>
  <c r="E5" i="7"/>
  <c r="D1539" i="1"/>
  <c r="F194" i="4"/>
  <c r="C190" i="1"/>
  <c r="C269" i="1"/>
  <c r="F412" i="4"/>
  <c r="C407" i="1"/>
  <c r="D422" i="1"/>
  <c r="E648" i="4"/>
  <c r="D642" i="1" s="1"/>
  <c r="C572" i="1"/>
  <c r="F578" i="4"/>
  <c r="C1457" i="1"/>
  <c r="F61" i="6"/>
  <c r="E584" i="4"/>
  <c r="D578" i="1" s="1"/>
  <c r="D579" i="1"/>
  <c r="H1587" i="1"/>
  <c r="G1587" i="1"/>
  <c r="I1573" i="1"/>
  <c r="F58" i="4"/>
  <c r="C54" i="1"/>
  <c r="F125" i="4"/>
  <c r="F309" i="4"/>
  <c r="C304" i="1"/>
  <c r="F427" i="4"/>
  <c r="D571" i="4"/>
  <c r="E255" i="5"/>
  <c r="D1259" i="1" s="1"/>
  <c r="D1260" i="1"/>
  <c r="H1585" i="1"/>
  <c r="G1585" i="1"/>
  <c r="I1545" i="1"/>
  <c r="I1554" i="1"/>
  <c r="H1670" i="1"/>
  <c r="G1670" i="1"/>
  <c r="D49" i="4"/>
  <c r="C46" i="1"/>
  <c r="F50" i="4"/>
  <c r="D536" i="1"/>
  <c r="E536" i="4"/>
  <c r="E571" i="4"/>
  <c r="D565" i="1" s="1"/>
  <c r="D106" i="4"/>
  <c r="C103" i="1"/>
  <c r="F107" i="4"/>
  <c r="D161" i="1"/>
  <c r="E164" i="4"/>
  <c r="C556" i="1"/>
  <c r="F562" i="4"/>
  <c r="J1560" i="1"/>
  <c r="H1560" i="1"/>
  <c r="G1648" i="1"/>
  <c r="E106" i="4"/>
  <c r="D102" i="1" s="1"/>
  <c r="D103" i="1"/>
  <c r="F165" i="4"/>
  <c r="D262" i="4"/>
  <c r="C259" i="1"/>
  <c r="F263" i="4"/>
  <c r="F70" i="5"/>
  <c r="C1075" i="1"/>
  <c r="J1562" i="1"/>
  <c r="H1562" i="1"/>
  <c r="F203" i="4"/>
  <c r="D202" i="4"/>
  <c r="C199" i="1"/>
  <c r="G1562" i="1"/>
  <c r="I1562" i="1" s="1"/>
  <c r="H1613" i="1"/>
  <c r="G1613" i="1"/>
  <c r="G1674" i="1"/>
  <c r="C293" i="1"/>
  <c r="F297" i="4"/>
  <c r="I35" i="3"/>
  <c r="D1571" i="1"/>
  <c r="H1571" i="1" s="1"/>
  <c r="J1558" i="1"/>
  <c r="H1558" i="1"/>
  <c r="I1558" i="1" s="1"/>
  <c r="H1626" i="1"/>
  <c r="G1626" i="1"/>
  <c r="G60" i="1"/>
  <c r="G1560" i="1"/>
  <c r="I1560" i="1" s="1"/>
  <c r="H1582" i="1"/>
  <c r="G1604" i="1"/>
  <c r="G1630" i="1"/>
  <c r="H1600" i="1"/>
  <c r="G1600" i="1"/>
  <c r="D274" i="1"/>
  <c r="E273" i="4"/>
  <c r="D269" i="1" s="1"/>
  <c r="I1552" i="1"/>
  <c r="H1556" i="1"/>
  <c r="G1556" i="1"/>
  <c r="G1582" i="1"/>
  <c r="G1591" i="1"/>
  <c r="G1617" i="1"/>
  <c r="C94" i="1"/>
  <c r="F98" i="4"/>
  <c r="D82" i="4"/>
  <c r="F597" i="4"/>
  <c r="C591" i="1"/>
  <c r="E221" i="4"/>
  <c r="D217" i="1" s="1"/>
  <c r="D218" i="1"/>
  <c r="C344" i="1"/>
  <c r="F349" i="4"/>
  <c r="C368" i="1"/>
  <c r="C1013" i="1"/>
  <c r="F8" i="5"/>
  <c r="G176" i="9"/>
  <c r="E176" i="9" s="1"/>
  <c r="B176" i="9" s="1"/>
  <c r="I1575" i="1"/>
  <c r="D305" i="1"/>
  <c r="E309" i="4"/>
  <c r="F585" i="4"/>
  <c r="D584" i="4"/>
  <c r="C579" i="1"/>
  <c r="C641" i="1"/>
  <c r="F647" i="4"/>
  <c r="E49" i="4"/>
  <c r="D45" i="1" s="1"/>
  <c r="D321" i="4"/>
  <c r="D466" i="4"/>
  <c r="D536" i="4"/>
  <c r="B284" i="9"/>
  <c r="G1571" i="1"/>
  <c r="G1666" i="1"/>
  <c r="E321" i="4"/>
  <c r="D316" i="1" s="1"/>
  <c r="E466" i="4"/>
  <c r="D460" i="1" s="1"/>
  <c r="E629" i="4"/>
  <c r="D623" i="1" s="1"/>
  <c r="D6" i="8"/>
  <c r="B253" i="9"/>
  <c r="D219" i="5"/>
  <c r="F220" i="5"/>
  <c r="F5" i="6"/>
  <c r="H27" i="3"/>
  <c r="E7" i="4"/>
  <c r="F621" i="4"/>
  <c r="F76" i="5"/>
  <c r="E5" i="6"/>
  <c r="D35" i="6"/>
  <c r="G1542" i="1"/>
  <c r="G1544" i="1"/>
  <c r="G1546" i="1"/>
  <c r="H1548" i="1"/>
  <c r="I1548" i="1" s="1"/>
  <c r="H1550" i="1"/>
  <c r="I1550" i="1" s="1"/>
  <c r="H1552" i="1"/>
  <c r="H1554" i="1"/>
  <c r="H1565" i="1"/>
  <c r="I1565" i="1" s="1"/>
  <c r="H1567" i="1"/>
  <c r="I1567" i="1" s="1"/>
  <c r="H1569" i="1"/>
  <c r="I1569" i="1" s="1"/>
  <c r="G1574" i="1"/>
  <c r="G1576" i="1"/>
  <c r="J1578" i="1"/>
  <c r="G1584" i="1"/>
  <c r="G1597" i="1"/>
  <c r="G1610" i="1"/>
  <c r="G1632" i="1"/>
  <c r="G1641" i="1"/>
  <c r="G1654" i="1"/>
  <c r="G1676" i="1"/>
  <c r="F8" i="4"/>
  <c r="E373" i="4"/>
  <c r="D368" i="1" s="1"/>
  <c r="F203" i="5"/>
  <c r="F6" i="6"/>
  <c r="H1542" i="1"/>
  <c r="H1544" i="1"/>
  <c r="H1546" i="1"/>
  <c r="G1557" i="1"/>
  <c r="I1557" i="1" s="1"/>
  <c r="G1559" i="1"/>
  <c r="G1561" i="1"/>
  <c r="I1561" i="1" s="1"/>
  <c r="G1563" i="1"/>
  <c r="H1574" i="1"/>
  <c r="H1576" i="1"/>
  <c r="G1606" i="1"/>
  <c r="G1650" i="1"/>
  <c r="D153" i="4"/>
  <c r="F225" i="4"/>
  <c r="F314" i="4"/>
  <c r="F379" i="4"/>
  <c r="E431" i="4"/>
  <c r="D522" i="4"/>
  <c r="B136" i="9"/>
  <c r="B171" i="9"/>
  <c r="H1557" i="1"/>
  <c r="H1559" i="1"/>
  <c r="H1561" i="1"/>
  <c r="D164" i="4"/>
  <c r="D360" i="4"/>
  <c r="G1598" i="1"/>
  <c r="G1607" i="1"/>
  <c r="G1620" i="1"/>
  <c r="G1633" i="1"/>
  <c r="G1642" i="1"/>
  <c r="G1664" i="1"/>
  <c r="G1677" i="1"/>
  <c r="F154" i="4"/>
  <c r="F523" i="4"/>
  <c r="D12" i="5"/>
  <c r="D7" i="5" s="1"/>
  <c r="F35" i="5"/>
  <c r="C1439" i="1"/>
  <c r="G1594" i="1"/>
  <c r="G1603" i="1"/>
  <c r="G1616" i="1"/>
  <c r="G1629" i="1"/>
  <c r="G1660" i="1"/>
  <c r="G1673" i="1"/>
  <c r="G1686" i="1"/>
  <c r="F362" i="4"/>
  <c r="G156" i="9"/>
  <c r="E156" i="9" s="1"/>
  <c r="B156" i="9" s="1"/>
  <c r="F607" i="4"/>
  <c r="E70" i="5"/>
  <c r="G315" i="9"/>
  <c r="G316" i="9"/>
  <c r="D147" i="5"/>
  <c r="F150" i="5"/>
  <c r="D51" i="8"/>
  <c r="H310" i="9"/>
  <c r="E310" i="9" s="1"/>
  <c r="B310"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0" i="9"/>
  <c r="E180" i="9" s="1"/>
  <c r="B180" i="9" s="1"/>
  <c r="I10" i="9"/>
  <c r="G179" i="9"/>
  <c r="B113" i="9"/>
  <c r="D1013" i="1"/>
  <c r="D1577" i="1"/>
  <c r="G1590" i="1"/>
  <c r="G1638" i="1"/>
  <c r="G1682" i="1"/>
  <c r="E479" i="4"/>
  <c r="D473" i="1" s="1"/>
  <c r="D255" i="5"/>
  <c r="F256" i="5"/>
  <c r="D135" i="5"/>
  <c r="D69" i="5" s="1"/>
  <c r="H316" i="9"/>
  <c r="H315" i="9"/>
  <c r="E336" i="9"/>
  <c r="B336" i="9" s="1"/>
  <c r="D129" i="6"/>
  <c r="D141" i="6" s="1"/>
  <c r="B296" i="9"/>
  <c r="B64" i="9"/>
  <c r="B100" i="9"/>
  <c r="E137" i="9"/>
  <c r="B137" i="9" s="1"/>
  <c r="B172" i="9"/>
  <c r="B275" i="9"/>
  <c r="B289" i="9"/>
  <c r="F298" i="9"/>
  <c r="E337" i="9"/>
  <c r="B337" i="9" s="1"/>
  <c r="E29" i="9"/>
  <c r="B29" i="9" s="1"/>
  <c r="E77" i="9"/>
  <c r="B77" i="9" s="1"/>
  <c r="B147" i="9"/>
  <c r="E35" i="6"/>
  <c r="B148" i="9"/>
  <c r="B251" i="9"/>
  <c r="B265" i="9"/>
  <c r="E317" i="9"/>
  <c r="B317" i="9" s="1"/>
  <c r="D431" i="4"/>
  <c r="B101" i="9"/>
  <c r="D5" i="7"/>
  <c r="B52" i="9"/>
  <c r="H314" i="9"/>
  <c r="E314" i="9" s="1"/>
  <c r="B314" i="9" s="1"/>
  <c r="B65" i="9"/>
  <c r="B88" i="9"/>
  <c r="B125" i="9"/>
  <c r="B159" i="9"/>
  <c r="F89" i="5"/>
  <c r="F115" i="6"/>
  <c r="D114" i="6"/>
  <c r="B160" i="9"/>
  <c r="B273" i="9"/>
  <c r="B291" i="9"/>
  <c r="E53" i="9"/>
  <c r="B53" i="9" s="1"/>
  <c r="E149" i="9"/>
  <c r="B149" i="9" s="1"/>
  <c r="B263" i="9"/>
  <c r="B277" i="9"/>
  <c r="I1542" i="1" l="1"/>
  <c r="E251" i="5"/>
  <c r="D1255" i="1" s="1"/>
  <c r="H423" i="1"/>
  <c r="G423" i="1"/>
  <c r="H1602" i="1"/>
  <c r="G1602" i="1"/>
  <c r="E177" i="5"/>
  <c r="D1223" i="1"/>
  <c r="H1182" i="1"/>
  <c r="G1182" i="1"/>
  <c r="E316" i="9"/>
  <c r="B316" i="9" s="1"/>
  <c r="G1093" i="1"/>
  <c r="E7" i="5"/>
  <c r="D1012" i="1" s="1"/>
  <c r="H130" i="1"/>
  <c r="G130" i="1"/>
  <c r="G121" i="1"/>
  <c r="H121" i="1"/>
  <c r="G348" i="9"/>
  <c r="E348" i="9" s="1"/>
  <c r="H23" i="3"/>
  <c r="C1074" i="1"/>
  <c r="D6" i="5"/>
  <c r="C1012" i="1"/>
  <c r="H22" i="3"/>
  <c r="F7" i="5"/>
  <c r="H31" i="3"/>
  <c r="C1537" i="1"/>
  <c r="H473" i="1"/>
  <c r="G473" i="1"/>
  <c r="F584" i="4"/>
  <c r="C578" i="1"/>
  <c r="H259" i="1"/>
  <c r="G259" i="1"/>
  <c r="H161" i="1"/>
  <c r="G161" i="1"/>
  <c r="H642" i="1"/>
  <c r="G642" i="1"/>
  <c r="F255" i="5"/>
  <c r="C1259" i="1"/>
  <c r="D251" i="5"/>
  <c r="I1576" i="1"/>
  <c r="H344" i="1"/>
  <c r="G344" i="1"/>
  <c r="C258" i="1"/>
  <c r="F262" i="4"/>
  <c r="H54" i="1"/>
  <c r="G54" i="1"/>
  <c r="H422" i="1"/>
  <c r="G422" i="1"/>
  <c r="G217" i="1"/>
  <c r="H217" i="1"/>
  <c r="E360" i="4"/>
  <c r="F360" i="4" s="1"/>
  <c r="F35" i="6"/>
  <c r="H28" i="3"/>
  <c r="C1431" i="1"/>
  <c r="G305" i="1"/>
  <c r="H305" i="1"/>
  <c r="H199" i="1"/>
  <c r="G199" i="1"/>
  <c r="F106" i="4"/>
  <c r="C102" i="1"/>
  <c r="F147" i="5"/>
  <c r="C1152" i="1"/>
  <c r="E141" i="6"/>
  <c r="F141" i="6" s="1"/>
  <c r="I27" i="3"/>
  <c r="D1401" i="1"/>
  <c r="G339" i="9"/>
  <c r="E339" i="9" s="1"/>
  <c r="B339" i="9" s="1"/>
  <c r="C1223" i="1"/>
  <c r="D177" i="5"/>
  <c r="F219" i="5"/>
  <c r="F202" i="4"/>
  <c r="C198" i="1"/>
  <c r="F273" i="4"/>
  <c r="I28" i="3"/>
  <c r="D1431" i="1"/>
  <c r="D304" i="1"/>
  <c r="E308" i="4"/>
  <c r="F522" i="4"/>
  <c r="C516" i="1"/>
  <c r="I1559" i="1"/>
  <c r="D1181" i="1"/>
  <c r="I24" i="3"/>
  <c r="D535" i="4"/>
  <c r="C530" i="1"/>
  <c r="F536" i="4"/>
  <c r="E535" i="4"/>
  <c r="D530" i="1"/>
  <c r="H1260" i="1"/>
  <c r="G1260" i="1"/>
  <c r="G269" i="1"/>
  <c r="H269" i="1"/>
  <c r="G103" i="1"/>
  <c r="H103" i="1"/>
  <c r="E315" i="9"/>
  <c r="B315" i="9" s="1"/>
  <c r="H1439" i="1"/>
  <c r="G1439" i="1"/>
  <c r="E430" i="4"/>
  <c r="D425" i="1"/>
  <c r="F466" i="4"/>
  <c r="C460" i="1"/>
  <c r="H591" i="1"/>
  <c r="G591" i="1"/>
  <c r="G274" i="1"/>
  <c r="H274" i="1"/>
  <c r="H536" i="1"/>
  <c r="G536" i="1"/>
  <c r="G190" i="1"/>
  <c r="H190" i="1"/>
  <c r="H1577" i="1"/>
  <c r="G1577" i="1"/>
  <c r="E179" i="9"/>
  <c r="B179" i="9" s="1"/>
  <c r="D1075" i="1"/>
  <c r="E69" i="5"/>
  <c r="D44" i="8"/>
  <c r="C1583" i="1"/>
  <c r="F321" i="4"/>
  <c r="C316" i="1"/>
  <c r="C565" i="1"/>
  <c r="F571" i="4"/>
  <c r="I1580" i="1"/>
  <c r="D3" i="1"/>
  <c r="E6" i="4"/>
  <c r="F648" i="4"/>
  <c r="H1013" i="1"/>
  <c r="G1013" i="1"/>
  <c r="F82" i="4"/>
  <c r="C78" i="1"/>
  <c r="H46" i="1"/>
  <c r="G46" i="1"/>
  <c r="D45" i="8"/>
  <c r="C1628" i="1"/>
  <c r="I1574" i="1"/>
  <c r="G218" i="1"/>
  <c r="H218" i="1"/>
  <c r="H407" i="1"/>
  <c r="G407" i="1"/>
  <c r="G346" i="9"/>
  <c r="E346" i="9" s="1"/>
  <c r="H33" i="3"/>
  <c r="C1538" i="1"/>
  <c r="E309" i="9"/>
  <c r="B309" i="9" s="1"/>
  <c r="F114" i="6"/>
  <c r="C1510" i="1"/>
  <c r="H30" i="3"/>
  <c r="F431" i="4"/>
  <c r="C425" i="1"/>
  <c r="D430" i="4"/>
  <c r="C355" i="1"/>
  <c r="H623" i="1"/>
  <c r="G623" i="1"/>
  <c r="H1075" i="1"/>
  <c r="G1075" i="1"/>
  <c r="C45" i="1"/>
  <c r="D6" i="4"/>
  <c r="F49" i="4"/>
  <c r="D308" i="4"/>
  <c r="D418" i="4" s="1"/>
  <c r="H1457" i="1"/>
  <c r="G1457" i="1"/>
  <c r="H1539" i="1"/>
  <c r="G1539" i="1"/>
  <c r="F129" i="6"/>
  <c r="C1525" i="1"/>
  <c r="B207" i="9"/>
  <c r="F135" i="5"/>
  <c r="C1140" i="1"/>
  <c r="H19" i="9"/>
  <c r="E19" i="9" s="1"/>
  <c r="B19" i="9" s="1"/>
  <c r="F164" i="4"/>
  <c r="C160" i="1"/>
  <c r="H24" i="9"/>
  <c r="G24" i="9"/>
  <c r="C149" i="1"/>
  <c r="F153" i="4"/>
  <c r="D152" i="4"/>
  <c r="I1546" i="1"/>
  <c r="G641" i="1"/>
  <c r="H641" i="1"/>
  <c r="H368" i="1"/>
  <c r="G368" i="1"/>
  <c r="H94" i="1"/>
  <c r="G94" i="1"/>
  <c r="H293" i="1"/>
  <c r="G293" i="1"/>
  <c r="H556" i="1"/>
  <c r="G556" i="1"/>
  <c r="H304" i="1"/>
  <c r="G304" i="1"/>
  <c r="D1538" i="1"/>
  <c r="I33" i="3"/>
  <c r="F12" i="5"/>
  <c r="C1017" i="1"/>
  <c r="I1544" i="1"/>
  <c r="H579" i="1"/>
  <c r="G579" i="1"/>
  <c r="F373" i="4"/>
  <c r="D160" i="1"/>
  <c r="E152" i="4"/>
  <c r="H572" i="1"/>
  <c r="G572" i="1"/>
  <c r="H1446" i="1"/>
  <c r="G1446" i="1"/>
  <c r="E176" i="5" l="1"/>
  <c r="D1180" i="1" s="1"/>
  <c r="I25" i="3"/>
  <c r="I22" i="3"/>
  <c r="C413" i="1"/>
  <c r="E639" i="4"/>
  <c r="D633" i="1" s="1"/>
  <c r="D424" i="1"/>
  <c r="D422" i="4"/>
  <c r="H17" i="3"/>
  <c r="C2" i="1"/>
  <c r="D300" i="4"/>
  <c r="F6" i="4"/>
  <c r="H1628" i="1"/>
  <c r="G1628" i="1"/>
  <c r="G530" i="1"/>
  <c r="H530" i="1"/>
  <c r="G102" i="1"/>
  <c r="H102" i="1"/>
  <c r="D299" i="4"/>
  <c r="C148" i="1"/>
  <c r="F152" i="4"/>
  <c r="H18" i="3"/>
  <c r="H1538" i="1"/>
  <c r="G1538" i="1"/>
  <c r="H78" i="1"/>
  <c r="G78" i="1"/>
  <c r="H1583" i="1"/>
  <c r="G1583" i="1"/>
  <c r="D176" i="5"/>
  <c r="G299" i="9" s="1"/>
  <c r="C1181" i="1"/>
  <c r="H24" i="3"/>
  <c r="F177" i="5"/>
  <c r="G1140" i="1"/>
  <c r="H1140" i="1"/>
  <c r="E299" i="4"/>
  <c r="E300" i="4" s="1"/>
  <c r="D296" i="1" s="1"/>
  <c r="D148" i="1"/>
  <c r="I18" i="3"/>
  <c r="K1481" i="9"/>
  <c r="G344" i="9"/>
  <c r="E344" i="9" s="1"/>
  <c r="B344" i="9" s="1"/>
  <c r="C1621" i="1"/>
  <c r="I39" i="3"/>
  <c r="H1223" i="1"/>
  <c r="G1223" i="1"/>
  <c r="H258" i="1"/>
  <c r="G258" i="1"/>
  <c r="H1012" i="1"/>
  <c r="G1012" i="1"/>
  <c r="I40" i="3"/>
  <c r="C1622" i="1"/>
  <c r="G343" i="9"/>
  <c r="E343" i="9" s="1"/>
  <c r="H516" i="1"/>
  <c r="G516" i="1"/>
  <c r="H1431" i="1"/>
  <c r="G1431" i="1"/>
  <c r="H578" i="1"/>
  <c r="G578" i="1"/>
  <c r="C1011" i="1"/>
  <c r="G45" i="1"/>
  <c r="H45" i="1"/>
  <c r="H1510" i="1"/>
  <c r="G1510" i="1"/>
  <c r="H565" i="1"/>
  <c r="G565" i="1"/>
  <c r="H198" i="1"/>
  <c r="G198" i="1"/>
  <c r="H316" i="1"/>
  <c r="G316" i="1"/>
  <c r="H149" i="1"/>
  <c r="G149" i="1"/>
  <c r="E24" i="9"/>
  <c r="I23" i="3"/>
  <c r="D1074" i="1"/>
  <c r="G1074" i="1" s="1"/>
  <c r="E6" i="5"/>
  <c r="H1401" i="1"/>
  <c r="G1401" i="1"/>
  <c r="H9" i="3"/>
  <c r="H460" i="1"/>
  <c r="G460" i="1"/>
  <c r="E417" i="4"/>
  <c r="D412" i="1" s="1"/>
  <c r="D303" i="1"/>
  <c r="G1017" i="1"/>
  <c r="H1017" i="1"/>
  <c r="H1525" i="1"/>
  <c r="G1525" i="1"/>
  <c r="B346" i="9"/>
  <c r="E345" i="9"/>
  <c r="I10" i="3" s="1"/>
  <c r="H160" i="1"/>
  <c r="G160" i="1"/>
  <c r="F430" i="4"/>
  <c r="C424" i="1"/>
  <c r="D639" i="4"/>
  <c r="E422" i="4"/>
  <c r="D2" i="1"/>
  <c r="I17" i="3"/>
  <c r="I31" i="3"/>
  <c r="D1537" i="1"/>
  <c r="H1537" i="1" s="1"/>
  <c r="E418" i="4"/>
  <c r="D413" i="1" s="1"/>
  <c r="D355" i="1"/>
  <c r="G355" i="1" s="1"/>
  <c r="F251" i="5"/>
  <c r="C1255" i="1"/>
  <c r="H25" i="3"/>
  <c r="F69" i="5"/>
  <c r="D640" i="4"/>
  <c r="C529" i="1"/>
  <c r="F535" i="4"/>
  <c r="D417" i="4"/>
  <c r="F308" i="4"/>
  <c r="C303" i="1"/>
  <c r="H425" i="1"/>
  <c r="G425" i="1"/>
  <c r="G3" i="1"/>
  <c r="H3" i="1"/>
  <c r="E640" i="4"/>
  <c r="D634" i="1" s="1"/>
  <c r="D529" i="1"/>
  <c r="H1152" i="1"/>
  <c r="G1152" i="1"/>
  <c r="G1259" i="1"/>
  <c r="H1259" i="1"/>
  <c r="B348" i="9"/>
  <c r="E347" i="9"/>
  <c r="H11" i="3" l="1"/>
  <c r="N3" i="9" s="1"/>
  <c r="H1074" i="1"/>
  <c r="C296" i="1"/>
  <c r="F300" i="4"/>
  <c r="H148" i="1"/>
  <c r="G148" i="1"/>
  <c r="G2" i="1"/>
  <c r="H2" i="1"/>
  <c r="H1181" i="1"/>
  <c r="G1181" i="1"/>
  <c r="D423" i="4"/>
  <c r="D301" i="4"/>
  <c r="C295" i="1"/>
  <c r="F299" i="4"/>
  <c r="K3" i="9"/>
  <c r="I9" i="3"/>
  <c r="F417" i="4"/>
  <c r="C412" i="1"/>
  <c r="C1180" i="1"/>
  <c r="F176" i="5"/>
  <c r="G1537" i="1"/>
  <c r="F422" i="4"/>
  <c r="D643" i="4"/>
  <c r="D424" i="4"/>
  <c r="C417" i="1"/>
  <c r="H299" i="9"/>
  <c r="E299" i="9" s="1"/>
  <c r="D1011" i="1"/>
  <c r="G1011" i="1" s="1"/>
  <c r="H529" i="1"/>
  <c r="G529" i="1"/>
  <c r="E301" i="4"/>
  <c r="D297" i="1" s="1"/>
  <c r="D295" i="1"/>
  <c r="E423" i="4"/>
  <c r="E424" i="4" s="1"/>
  <c r="D419" i="1" s="1"/>
  <c r="F640" i="4"/>
  <c r="C634" i="1"/>
  <c r="E342" i="9"/>
  <c r="B343" i="9"/>
  <c r="H355" i="1"/>
  <c r="H1621" i="1"/>
  <c r="G1621" i="1"/>
  <c r="E643" i="4"/>
  <c r="D417" i="1"/>
  <c r="F639" i="4"/>
  <c r="C633" i="1"/>
  <c r="H424" i="1"/>
  <c r="G424" i="1"/>
  <c r="F6" i="5"/>
  <c r="H1622" i="1"/>
  <c r="G1622" i="1"/>
  <c r="G413" i="1"/>
  <c r="H413" i="1"/>
  <c r="G303" i="1"/>
  <c r="H303" i="1"/>
  <c r="B24" i="9"/>
  <c r="H1255" i="1"/>
  <c r="G1255" i="1"/>
  <c r="G306" i="9"/>
  <c r="E306" i="9" s="1"/>
  <c r="B306" i="9" s="1"/>
  <c r="F418" i="4"/>
  <c r="H8" i="3" l="1"/>
  <c r="M3" i="9" s="1"/>
  <c r="I11" i="3"/>
  <c r="H1011" i="1"/>
  <c r="B299" i="9"/>
  <c r="D644" i="4"/>
  <c r="D425" i="4"/>
  <c r="C418" i="1"/>
  <c r="F423" i="4"/>
  <c r="G20" i="9"/>
  <c r="G417" i="1"/>
  <c r="H417" i="1"/>
  <c r="H634" i="1"/>
  <c r="G634" i="1"/>
  <c r="D645" i="4"/>
  <c r="F643" i="4"/>
  <c r="C637" i="1"/>
  <c r="D637" i="1"/>
  <c r="F301" i="4"/>
  <c r="C297" i="1"/>
  <c r="E425" i="4"/>
  <c r="D420" i="1" s="1"/>
  <c r="E644" i="4"/>
  <c r="D418" i="1"/>
  <c r="H20" i="9"/>
  <c r="H295" i="1"/>
  <c r="G295" i="1"/>
  <c r="H1180" i="1"/>
  <c r="G1180" i="1"/>
  <c r="H633" i="1"/>
  <c r="G633" i="1"/>
  <c r="C419" i="1"/>
  <c r="F424" i="4"/>
  <c r="H412" i="1"/>
  <c r="G412" i="1"/>
  <c r="G296" i="1"/>
  <c r="H296" i="1"/>
  <c r="E646" i="4" l="1"/>
  <c r="D638" i="1"/>
  <c r="H418" i="1"/>
  <c r="G418" i="1"/>
  <c r="E20" i="9"/>
  <c r="B20" i="9" s="1"/>
  <c r="G297" i="1"/>
  <c r="H297" i="1"/>
  <c r="F425" i="4"/>
  <c r="C420" i="1"/>
  <c r="H419" i="1"/>
  <c r="G419" i="1"/>
  <c r="E645" i="4"/>
  <c r="D646" i="4"/>
  <c r="F644" i="4"/>
  <c r="C638" i="1"/>
  <c r="F645" i="4"/>
  <c r="D649" i="4"/>
  <c r="C639" i="1"/>
  <c r="H334" i="9"/>
  <c r="G334" i="9"/>
  <c r="H637" i="1"/>
  <c r="G637" i="1"/>
  <c r="E334" i="9" l="1"/>
  <c r="F649" i="4"/>
  <c r="H19" i="3"/>
  <c r="C643" i="1"/>
  <c r="F646" i="4"/>
  <c r="D650" i="4"/>
  <c r="C640" i="1"/>
  <c r="H420" i="1"/>
  <c r="G420" i="1"/>
  <c r="G638" i="1"/>
  <c r="H638" i="1"/>
  <c r="E649" i="4"/>
  <c r="D639" i="1"/>
  <c r="E650" i="4"/>
  <c r="D640" i="1"/>
  <c r="H640" i="1" l="1"/>
  <c r="G640" i="1"/>
  <c r="H7" i="3"/>
  <c r="B334" i="9"/>
  <c r="E298" i="9"/>
  <c r="I8" i="3" s="1"/>
  <c r="I19" i="3"/>
  <c r="D643" i="1"/>
  <c r="H643" i="1" s="1"/>
  <c r="G297" i="9"/>
  <c r="E297" i="9" s="1"/>
  <c r="B297" i="9" s="1"/>
  <c r="G639" i="1"/>
  <c r="F650" i="4"/>
  <c r="H20" i="3"/>
  <c r="C644" i="1"/>
  <c r="I20" i="3"/>
  <c r="D644" i="1"/>
  <c r="H639" i="1"/>
  <c r="G644" i="1" l="1"/>
  <c r="H644" i="1"/>
  <c r="G643" i="1"/>
  <c r="J3" i="9"/>
  <c r="H18" i="9" l="1"/>
  <c r="L293" i="9"/>
  <c r="F293" i="9" s="1"/>
  <c r="H295" i="9"/>
  <c r="G295" i="9"/>
  <c r="G18" i="9"/>
  <c r="E18" i="9" s="1"/>
  <c r="B18" i="9" s="1"/>
  <c r="J7" i="9"/>
  <c r="G16" i="9"/>
  <c r="M16" i="9"/>
  <c r="K11" i="9"/>
  <c r="K9" i="9"/>
  <c r="K8" i="9"/>
  <c r="H15" i="9"/>
  <c r="H21" i="9"/>
  <c r="I9" i="9"/>
  <c r="K10" i="9"/>
  <c r="J10" i="9"/>
  <c r="I7" i="9"/>
  <c r="I12" i="9"/>
  <c r="J17" i="9"/>
  <c r="I6" i="9"/>
  <c r="J5" i="9"/>
  <c r="J9" i="9"/>
  <c r="H16" i="9"/>
  <c r="G15" i="9"/>
  <c r="I8" i="9"/>
  <c r="K5" i="9"/>
  <c r="J6" i="9"/>
  <c r="H22" i="9"/>
  <c r="I13" i="9"/>
  <c r="L16" i="9"/>
  <c r="I17" i="9"/>
  <c r="K13" i="9"/>
  <c r="L15" i="9"/>
  <c r="J11" i="9"/>
  <c r="M15" i="9"/>
  <c r="I11" i="9"/>
  <c r="J13" i="9"/>
  <c r="H17" i="9"/>
  <c r="J8" i="9"/>
  <c r="I5" i="9"/>
  <c r="K7" i="9"/>
  <c r="G21" i="9"/>
  <c r="E21" i="9" s="1"/>
  <c r="B21" i="9" s="1"/>
  <c r="G17" i="9"/>
  <c r="K12" i="9"/>
  <c r="G22" i="9"/>
  <c r="K6" i="9"/>
  <c r="J12" i="9"/>
  <c r="E22" i="9" l="1"/>
  <c r="B22" i="9" s="1"/>
  <c r="E17" i="9"/>
  <c r="B17" i="9" s="1"/>
  <c r="E10" i="9"/>
  <c r="B10" i="9" s="1"/>
  <c r="E295" i="9"/>
  <c r="B295" i="9" s="1"/>
  <c r="E16" i="9"/>
  <c r="E15" i="9"/>
  <c r="F15" i="9"/>
  <c r="E12" i="9"/>
  <c r="B12" i="9" s="1"/>
  <c r="E7" i="9"/>
  <c r="B7" i="9" s="1"/>
  <c r="E23" i="9"/>
  <c r="I7" i="3" s="1"/>
  <c r="E11" i="9"/>
  <c r="B11" i="9" s="1"/>
  <c r="E6" i="9"/>
  <c r="B6" i="9" s="1"/>
  <c r="F16" i="9"/>
  <c r="E5" i="9"/>
  <c r="B293" i="9"/>
  <c r="F23" i="9"/>
  <c r="E13" i="9"/>
  <c r="B13" i="9" s="1"/>
  <c r="E9" i="9"/>
  <c r="B9" i="9" s="1"/>
  <c r="E8" i="9"/>
  <c r="B8" i="9" s="1"/>
  <c r="B16" i="9" l="1"/>
  <c r="E14" i="9"/>
  <c r="I13" i="3" s="1"/>
  <c r="E4" i="9"/>
  <c r="B5" i="9"/>
  <c r="F14" i="9"/>
  <c r="F3" i="9" s="1"/>
  <c r="B15" i="9"/>
  <c r="E3" i="9" l="1"/>
</calcChain>
</file>

<file path=xl/sharedStrings.xml><?xml version="1.0" encoding="utf-8"?>
<sst xmlns="http://schemas.openxmlformats.org/spreadsheetml/2006/main" count="4733" uniqueCount="3656">
  <si>
    <t>Obveznik:</t>
  </si>
  <si>
    <t>23761 - OSNOVNA ŠKOLA KRALJA TOMISLAVA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</si>
  <si>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</si>
  <si>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</si>
  <si>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</si>
  <si>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</si>
  <si>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</si>
  <si>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</si>
  <si>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</si>
  <si>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</si>
  <si>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</si>
  <si>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</si>
  <si>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</si>
  <si>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</si>
  <si>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</si>
  <si>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</si>
  <si>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</si>
  <si>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</si>
  <si>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</si>
  <si>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</si>
  <si>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</si>
  <si>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</si>
  <si>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</si>
  <si>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</si>
  <si>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</si>
  <si>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</si>
  <si>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</si>
  <si>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</si>
  <si>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</si>
  <si>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</si>
  <si>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</si>
  <si>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</si>
  <si>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</si>
  <si>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</si>
  <si>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</si>
  <si>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</si>
  <si>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</si>
  <si>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</si>
  <si>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</si>
  <si>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</si>
  <si>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</si>
  <si>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</si>
  <si>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</si>
  <si>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</si>
  <si>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</si>
  <si>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</si>
  <si>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</si>
  <si>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</si>
  <si>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</si>
  <si>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</si>
  <si>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</si>
  <si>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</si>
  <si>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</si>
  <si>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</si>
  <si>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</si>
  <si>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</si>
  <si>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</si>
  <si>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</si>
  <si>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</si>
  <si>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</si>
  <si>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</si>
  <si>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</si>
  <si>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</si>
  <si>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</si>
  <si>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</si>
  <si>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</si>
  <si>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</si>
  <si>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</si>
  <si>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</si>
  <si>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</si>
  <si>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</si>
  <si>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</si>
  <si>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</si>
  <si>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</si>
  <si>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</si>
  <si>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</si>
  <si>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</si>
  <si>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</si>
  <si>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</si>
  <si>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</si>
  <si>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</si>
  <si>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</si>
  <si>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</si>
  <si>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</si>
  <si>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</si>
  <si>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</si>
  <si>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</si>
  <si>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</si>
  <si>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</si>
  <si>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</si>
  <si>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</si>
  <si>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</si>
  <si>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</si>
  <si>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</si>
  <si>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</si>
  <si>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</si>
  <si>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</si>
  <si>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</si>
  <si>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</si>
  <si>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</si>
  <si>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</si>
  <si>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</si>
  <si>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</si>
  <si>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</si>
  <si>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</si>
  <si>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</si>
  <si>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</si>
  <si>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</si>
  <si>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</si>
  <si>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</si>
  <si>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</si>
  <si>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</si>
  <si>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</si>
  <si>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</si>
  <si>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</si>
  <si>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</si>
  <si>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</si>
  <si>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</si>
  <si>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</si>
  <si>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</si>
  <si>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</si>
  <si>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</si>
  <si>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</si>
  <si>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</si>
  <si>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</si>
  <si>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</si>
  <si>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</si>
  <si>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</si>
  <si>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</si>
  <si>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</si>
  <si>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</si>
  <si>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</si>
  <si>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</si>
  <si>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</si>
  <si>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</si>
  <si>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</si>
  <si>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</si>
  <si>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</si>
  <si>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</si>
  <si>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</si>
  <si>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</si>
  <si>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</si>
  <si>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</si>
  <si>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</si>
  <si>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</si>
  <si>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</si>
  <si>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</si>
  <si>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</si>
  <si>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</si>
  <si>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</si>
  <si>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</si>
  <si>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</si>
  <si>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</si>
  <si>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</si>
  <si>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</si>
  <si>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</si>
  <si>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</si>
  <si>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</si>
  <si>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</si>
  <si>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</si>
  <si>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</si>
  <si>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</si>
  <si>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</si>
  <si>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</si>
  <si>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</si>
  <si>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</si>
  <si>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</si>
  <si>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</si>
  <si>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</si>
  <si>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</si>
  <si>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</si>
  <si>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</si>
  <si>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</si>
  <si>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</si>
  <si>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</si>
  <si>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</si>
  <si>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</si>
  <si>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</si>
  <si>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</si>
  <si>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</si>
  <si>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</si>
  <si>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</si>
  <si>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</si>
  <si>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</si>
  <si>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</si>
  <si>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</si>
  <si>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</si>
  <si>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</si>
  <si>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</si>
  <si>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</si>
  <si>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</si>
  <si>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</si>
  <si>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</si>
  <si>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</si>
  <si>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</si>
  <si>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</si>
  <si>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</si>
  <si>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</si>
  <si>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</si>
  <si>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</si>
  <si>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</si>
  <si>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</si>
  <si>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</si>
  <si>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</si>
  <si>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</si>
  <si>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</si>
  <si>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</si>
  <si>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</si>
  <si>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</si>
  <si>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</si>
  <si>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</si>
  <si>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</si>
  <si>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</si>
  <si>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</si>
  <si>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</si>
  <si>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</si>
  <si>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</si>
  <si>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</si>
  <si>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</si>
  <si>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</si>
  <si>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</si>
  <si>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</si>
  <si>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</si>
  <si>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</si>
  <si>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</si>
  <si>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</si>
  <si>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</si>
  <si>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</si>
  <si>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</si>
  <si>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</si>
  <si>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</si>
  <si>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</si>
  <si>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</si>
  <si>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</si>
  <si>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</si>
  <si>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</si>
  <si>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</si>
  <si>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</si>
  <si>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</si>
  <si>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</si>
  <si>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</si>
  <si>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</si>
  <si>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</si>
  <si>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</si>
  <si>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</si>
  <si>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</si>
  <si>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</si>
  <si>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</si>
  <si>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</si>
  <si>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</si>
  <si>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</si>
  <si>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</si>
  <si>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</si>
  <si>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</si>
  <si>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</si>
  <si>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</si>
  <si>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</si>
  <si>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</si>
  <si>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</si>
  <si>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</si>
  <si>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</si>
  <si>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</si>
  <si>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</si>
  <si>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</si>
  <si>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</si>
  <si>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</si>
  <si>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</si>
  <si>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</si>
  <si>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</si>
  <si>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</si>
  <si>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</si>
  <si>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</si>
  <si>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</si>
  <si>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</si>
  <si>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</si>
  <si>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</si>
  <si>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</si>
  <si>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</si>
  <si>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</si>
  <si>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</si>
  <si>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</si>
  <si>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</si>
  <si>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</si>
  <si>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</si>
  <si>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</si>
  <si>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</si>
  <si>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</si>
  <si>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</si>
  <si>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</si>
  <si>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</si>
  <si>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</si>
  <si>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</si>
  <si>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</si>
  <si>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</si>
  <si>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</si>
  <si>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</si>
  <si>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</si>
  <si>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</si>
  <si>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</si>
  <si>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</si>
  <si>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</si>
  <si>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</si>
  <si>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</si>
  <si>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</si>
  <si>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</si>
  <si>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</si>
  <si>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</si>
  <si>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</si>
  <si>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</si>
  <si>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</si>
  <si>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</si>
  <si>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</si>
  <si>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</si>
  <si>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</si>
  <si>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</si>
  <si>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</si>
  <si>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</si>
  <si>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</si>
  <si>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</si>
  <si>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</si>
  <si>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</si>
  <si>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</si>
  <si>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</si>
  <si>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</si>
  <si>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</si>
  <si>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</si>
  <si>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</si>
  <si>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</si>
  <si>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</si>
  <si>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</si>
  <si>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</si>
  <si>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</si>
  <si>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</si>
  <si>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</si>
  <si>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</si>
  <si>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</si>
  <si>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</si>
  <si>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</si>
  <si>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</si>
  <si>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</si>
  <si>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</si>
  <si>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</si>
  <si>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</si>
  <si>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</si>
  <si>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</si>
  <si>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</si>
  <si>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</si>
  <si>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</si>
  <si>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</si>
  <si>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</si>
  <si>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</si>
  <si>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</si>
  <si>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</si>
  <si>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</si>
  <si>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</si>
  <si>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</si>
  <si>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</si>
  <si>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</si>
  <si>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</si>
  <si>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</si>
  <si>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</si>
  <si>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</si>
  <si>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</si>
  <si>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</si>
  <si>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</si>
  <si>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</si>
  <si>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</si>
  <si>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</si>
  <si>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</si>
  <si>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</si>
  <si>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</si>
  <si>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</si>
  <si>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</si>
  <si>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</si>
  <si>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</si>
  <si>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</si>
  <si>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</si>
  <si>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</si>
  <si>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</si>
  <si>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</si>
  <si>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</si>
  <si>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</si>
  <si>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</si>
  <si>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</si>
  <si>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</si>
  <si>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</si>
  <si>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</si>
  <si>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</si>
  <si>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</si>
  <si>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</si>
  <si>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</si>
  <si>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</si>
  <si>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</si>
  <si>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</si>
  <si>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</si>
  <si>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</si>
  <si>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</si>
  <si>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</si>
  <si>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</si>
  <si>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</si>
  <si>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</si>
  <si>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</si>
  <si>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</si>
  <si>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</si>
  <si>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</si>
  <si>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</si>
  <si>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</si>
  <si>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</si>
  <si>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</si>
  <si>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</si>
  <si>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</si>
  <si>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</si>
  <si>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</si>
  <si>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</si>
  <si>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</si>
  <si>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</si>
  <si>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</si>
  <si>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</si>
  <si>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</si>
  <si>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</si>
  <si>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</si>
  <si>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</si>
  <si>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</si>
  <si>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</si>
  <si>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</si>
  <si>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</si>
  <si>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</si>
  <si>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</si>
  <si>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</si>
  <si>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</si>
  <si>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</si>
  <si>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</si>
  <si>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</si>
  <si>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</si>
  <si>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</si>
  <si>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</si>
  <si>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</si>
  <si>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</si>
  <si>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</si>
  <si>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</si>
  <si>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</si>
  <si>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</si>
  <si>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</si>
  <si>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</si>
  <si>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</si>
  <si>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</si>
  <si>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</si>
  <si>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</si>
  <si>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</si>
  <si>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</si>
  <si>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</si>
  <si>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</si>
  <si>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</si>
  <si>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</si>
  <si>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</si>
  <si>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</si>
  <si>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</si>
  <si>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</si>
  <si>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</si>
  <si>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</si>
  <si>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</si>
  <si>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</si>
  <si>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</si>
  <si>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</si>
  <si>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</si>
  <si>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</si>
  <si>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</si>
  <si>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</si>
  <si>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</si>
  <si>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</si>
  <si>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</si>
  <si>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</si>
  <si>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</si>
  <si>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</si>
  <si>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</si>
  <si>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</si>
  <si>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</si>
  <si>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</si>
  <si>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</si>
  <si>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</si>
  <si>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</si>
  <si>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</si>
  <si>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</si>
  <si>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</si>
  <si>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</si>
  <si>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</si>
  <si>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</si>
  <si>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</si>
  <si>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</si>
  <si>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</si>
  <si>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</si>
  <si>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</si>
  <si>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</si>
  <si>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</si>
  <si>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</si>
  <si>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</si>
  <si>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</si>
  <si>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</si>
  <si>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</si>
  <si>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</si>
  <si>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</si>
  <si>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</si>
  <si>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</si>
  <si>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</si>
  <si>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</si>
  <si>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</si>
  <si>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</si>
  <si>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</si>
  <si>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</si>
  <si>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</si>
  <si>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</si>
  <si>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</si>
  <si>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</si>
  <si>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</si>
  <si>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</si>
  <si>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</si>
  <si>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</si>
  <si>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</si>
  <si>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</si>
  <si>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</si>
  <si>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</si>
  <si>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</si>
  <si>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</si>
  <si>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</si>
  <si>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</si>
  <si>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</si>
  <si>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</si>
  <si>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</si>
  <si>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</si>
  <si>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</si>
  <si>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</si>
  <si>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</si>
  <si>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</si>
  <si>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</si>
  <si>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</si>
  <si>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</si>
  <si>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</si>
  <si>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</si>
  <si>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</si>
  <si>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</si>
  <si>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</si>
  <si>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</si>
  <si>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</si>
  <si>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</si>
  <si>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</si>
  <si>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</si>
  <si>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</si>
  <si>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</si>
  <si>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</si>
  <si>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</si>
  <si>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</si>
  <si>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</si>
  <si>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</si>
  <si>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</si>
  <si>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</si>
  <si>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</si>
  <si>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</si>
  <si>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</si>
  <si>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</si>
  <si>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</si>
  <si>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</si>
  <si>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</si>
  <si>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</si>
  <si>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</si>
  <si>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</si>
  <si>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</si>
  <si>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</si>
  <si>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</si>
  <si>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</si>
  <si>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</si>
  <si>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</si>
  <si>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</si>
  <si>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</si>
  <si>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</si>
  <si>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</si>
  <si>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</si>
  <si>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</si>
  <si>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</si>
  <si>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</si>
  <si>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</si>
  <si>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</si>
  <si>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</si>
  <si>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</si>
  <si>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</si>
  <si>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</si>
  <si>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</si>
  <si>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</si>
  <si>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</si>
  <si>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</si>
  <si>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</si>
  <si>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</si>
  <si>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</si>
  <si>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</si>
  <si>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</si>
  <si>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</si>
  <si>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</si>
  <si>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</si>
  <si>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</si>
  <si>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</si>
  <si>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</si>
  <si>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</si>
  <si>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</si>
  <si>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</si>
  <si>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</si>
  <si>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</si>
  <si>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</si>
  <si>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</si>
  <si>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</si>
  <si>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</si>
  <si>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</si>
  <si>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</si>
  <si>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</si>
  <si>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</si>
  <si>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</si>
  <si>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</si>
  <si>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</si>
  <si>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</si>
  <si>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</si>
  <si>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</si>
  <si>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</si>
  <si>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</si>
  <si>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</si>
  <si>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</si>
  <si>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</si>
  <si>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</si>
  <si>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</si>
  <si>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</si>
  <si>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</si>
  <si>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</si>
  <si>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</si>
  <si>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</si>
  <si>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</si>
  <si>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</si>
  <si>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</si>
  <si>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</si>
  <si>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</si>
  <si>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</si>
  <si>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</si>
  <si>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</si>
  <si>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</si>
  <si>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</si>
  <si>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</si>
  <si>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</si>
  <si>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</si>
  <si>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</si>
  <si>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</si>
  <si>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</si>
  <si>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</si>
  <si>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</si>
  <si>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</si>
  <si>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</si>
  <si>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</si>
  <si>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</si>
  <si>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</si>
  <si>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</si>
  <si>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</si>
  <si>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</si>
  <si>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</si>
  <si>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</si>
  <si>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</si>
  <si>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</si>
  <si>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</si>
  <si>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</si>
  <si>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</si>
  <si>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</si>
  <si>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</si>
  <si>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</si>
  <si>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</si>
  <si>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</si>
  <si>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</si>
  <si>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</si>
  <si>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</si>
  <si>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</si>
  <si>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</si>
  <si>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</si>
  <si>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</si>
  <si>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</si>
  <si>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</si>
  <si>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</si>
  <si>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</si>
  <si>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</si>
  <si>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</si>
  <si>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</si>
  <si>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</si>
  <si>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</si>
  <si>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</si>
  <si>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</si>
  <si>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</si>
  <si>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</si>
  <si>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</si>
  <si>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</si>
  <si>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</si>
  <si>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</si>
  <si>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</si>
  <si>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</si>
  <si>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</si>
  <si>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</si>
  <si>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</si>
  <si>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</si>
  <si>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</si>
  <si>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</si>
  <si>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</si>
  <si>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</si>
  <si>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</si>
  <si>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</si>
  <si>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</si>
  <si>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</si>
  <si>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</si>
  <si>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</si>
  <si>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</si>
  <si>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</si>
  <si>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</si>
  <si>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</si>
  <si>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</si>
  <si>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</si>
  <si>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</si>
  <si>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</si>
  <si>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</si>
  <si>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</si>
  <si>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</si>
  <si>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</si>
  <si>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</si>
  <si>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</si>
  <si>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</si>
  <si>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</si>
  <si>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</si>
  <si>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</si>
  <si>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</si>
  <si>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</si>
  <si>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</si>
  <si>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</si>
  <si>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</si>
  <si>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</si>
  <si>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</si>
  <si>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</si>
  <si>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</si>
  <si>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</si>
  <si>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</si>
  <si>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</si>
  <si>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</si>
  <si>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</si>
  <si>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</si>
  <si>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</si>
  <si>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</si>
  <si>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</si>
  <si>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</si>
  <si>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</si>
  <si>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</si>
  <si>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</si>
  <si>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</si>
  <si>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</si>
  <si>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</si>
  <si>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</si>
  <si>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</si>
  <si>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</si>
  <si>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</si>
  <si>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</si>
  <si>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</si>
  <si>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</si>
  <si>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</si>
  <si>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</si>
  <si>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</si>
  <si>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</si>
  <si>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</si>
  <si>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</si>
  <si>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</si>
  <si>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</si>
  <si>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</si>
  <si>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</si>
  <si>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</si>
  <si>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</si>
  <si>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</si>
  <si>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</si>
  <si>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</si>
  <si>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</si>
  <si>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</si>
  <si>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</si>
  <si>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</si>
  <si>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</si>
  <si>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</si>
  <si>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</si>
  <si>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</si>
  <si>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</si>
  <si>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</si>
  <si>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</si>
  <si>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</si>
  <si>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</si>
  <si>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</si>
  <si>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</si>
  <si>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</si>
  <si>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</si>
  <si>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</si>
  <si>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</si>
  <si>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</si>
  <si>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</si>
  <si>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</si>
  <si>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</si>
  <si>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</si>
  <si>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</si>
  <si>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</si>
  <si>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</si>
  <si>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</si>
  <si>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</si>
  <si>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</si>
  <si>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</si>
  <si>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</si>
  <si>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</si>
  <si>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</si>
  <si>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</si>
  <si>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</si>
  <si>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</si>
  <si>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</si>
  <si>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</si>
  <si>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</si>
  <si>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</si>
  <si>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</si>
  <si>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</si>
  <si>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</si>
  <si>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</si>
  <si>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</si>
  <si>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</si>
  <si>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</si>
  <si>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</si>
  <si>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</si>
  <si>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</si>
  <si>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</si>
  <si>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</si>
  <si>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</si>
  <si>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</si>
  <si>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</si>
  <si>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</si>
  <si>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</si>
  <si>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</si>
  <si>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</si>
  <si>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</si>
  <si>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</si>
  <si>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</si>
  <si>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</si>
  <si>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</si>
  <si>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</si>
  <si>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</si>
  <si>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</si>
  <si>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</si>
  <si>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</si>
  <si>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</si>
  <si>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</si>
  <si>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</si>
  <si>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</si>
  <si>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</si>
  <si>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</si>
  <si>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</si>
  <si>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</si>
  <si>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</si>
  <si>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</si>
  <si>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</si>
  <si>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</si>
  <si>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</si>
  <si>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</si>
  <si>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</si>
  <si>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</si>
  <si>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</si>
  <si>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</si>
  <si>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</si>
  <si>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</si>
  <si>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</si>
  <si>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</si>
  <si>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</si>
  <si>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</si>
  <si>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</si>
  <si>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</si>
  <si>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</si>
  <si>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</si>
  <si>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</si>
  <si>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</si>
  <si>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</si>
  <si>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</si>
  <si>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</si>
  <si>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</si>
  <si>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</si>
  <si>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</si>
  <si>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</si>
  <si>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</si>
  <si>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</si>
  <si>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</si>
  <si>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</si>
  <si>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</si>
  <si>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</si>
  <si>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</si>
  <si>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</si>
  <si>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</si>
  <si>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</si>
  <si>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</si>
  <si>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</si>
  <si>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</si>
  <si>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</si>
  <si>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</si>
  <si>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</si>
  <si>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</si>
  <si>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</si>
  <si>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</si>
  <si>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</si>
  <si>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</si>
  <si>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</si>
  <si>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</si>
  <si>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</si>
  <si>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</si>
  <si>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</si>
  <si>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</si>
  <si>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</si>
  <si>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</si>
  <si>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</si>
  <si>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</si>
  <si>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</si>
  <si>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</si>
  <si>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</si>
  <si>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</si>
  <si>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</si>
  <si>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</si>
  <si>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</si>
  <si>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</si>
  <si>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</si>
  <si>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</si>
  <si>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</si>
  <si>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</si>
  <si>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</si>
  <si>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</si>
  <si>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</si>
  <si>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</si>
  <si>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</si>
  <si>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</si>
  <si>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</si>
  <si>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</si>
  <si>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</si>
  <si>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</si>
  <si>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</si>
  <si>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</si>
  <si>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</si>
  <si>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</si>
  <si>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</si>
  <si>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</si>
  <si>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</si>
  <si>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</si>
  <si>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</si>
  <si>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</si>
  <si>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</si>
  <si>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</si>
  <si>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</si>
  <si>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</si>
  <si>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</si>
  <si>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</si>
  <si>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</si>
  <si>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</si>
  <si>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</si>
  <si>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</si>
  <si>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</si>
  <si>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</si>
  <si>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</si>
  <si>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</si>
  <si>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</si>
  <si>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</si>
  <si>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</si>
  <si>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</si>
  <si>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</si>
  <si>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</si>
  <si>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</si>
  <si>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</si>
  <si>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</si>
  <si>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</si>
  <si>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</si>
  <si>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</si>
  <si>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</si>
  <si>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</si>
  <si>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</si>
  <si>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</si>
  <si>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</si>
  <si>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</si>
  <si>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</si>
  <si>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</si>
  <si>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</si>
  <si>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</si>
  <si>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</si>
  <si>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</si>
  <si>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</si>
  <si>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</si>
  <si>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</si>
  <si>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</si>
  <si>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</si>
  <si>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</si>
  <si>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</si>
  <si>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</si>
  <si>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</si>
  <si>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</si>
  <si>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</si>
  <si>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</si>
  <si>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</si>
  <si>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</si>
  <si>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</si>
  <si>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</si>
  <si>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</si>
  <si>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</si>
  <si>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</si>
  <si>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</si>
  <si>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</si>
  <si>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</si>
  <si>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</si>
  <si>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</si>
  <si>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</si>
  <si>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</si>
  <si>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</si>
  <si>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</si>
  <si>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</si>
  <si>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</si>
  <si>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</si>
  <si>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</si>
  <si>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</si>
  <si>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</si>
  <si>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</si>
  <si>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</si>
  <si>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</si>
  <si>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</si>
  <si>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</si>
  <si>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</si>
  <si>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</si>
  <si>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</si>
  <si>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</si>
  <si>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</si>
  <si>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</si>
  <si>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</si>
  <si>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</si>
  <si>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</si>
  <si>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</si>
  <si>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</si>
  <si>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</si>
  <si>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</si>
  <si>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</si>
  <si>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</si>
  <si>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</si>
  <si>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</si>
  <si>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</si>
  <si>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</si>
  <si>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</si>
  <si>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</si>
  <si>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</si>
  <si>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</si>
  <si>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</si>
  <si>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</si>
  <si>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</si>
  <si>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</si>
  <si>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</si>
  <si>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</si>
  <si>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</si>
  <si>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</si>
  <si>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</si>
  <si>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</si>
  <si>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</si>
  <si>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</si>
  <si>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</si>
  <si>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</si>
  <si>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</si>
  <si>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</si>
  <si>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</si>
  <si>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</si>
  <si>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</si>
  <si>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</si>
  <si>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</si>
  <si>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</si>
  <si>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</si>
  <si>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</si>
  <si>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</si>
  <si>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</si>
  <si>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</si>
  <si>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</si>
  <si>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</si>
  <si>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</si>
  <si>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</si>
  <si>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</si>
  <si>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</si>
  <si>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</si>
  <si>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</si>
  <si>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</si>
  <si>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</si>
  <si>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</si>
  <si>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</si>
  <si>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</si>
  <si>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</si>
  <si>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</si>
  <si>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</si>
  <si>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</si>
  <si>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</si>
  <si>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</si>
  <si>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</si>
  <si>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</si>
  <si>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</si>
  <si>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</si>
  <si>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</si>
  <si>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</si>
  <si>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</si>
  <si>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</si>
  <si>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</si>
  <si>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</si>
  <si>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</si>
  <si>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</si>
  <si>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</si>
  <si>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</si>
  <si>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</si>
  <si>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</si>
  <si>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</si>
  <si>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</si>
  <si>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</si>
  <si>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</si>
  <si>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</si>
  <si>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</si>
  <si>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</si>
  <si>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</si>
  <si>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</si>
  <si>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</si>
  <si>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</si>
  <si>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</si>
  <si>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</si>
  <si>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</si>
  <si>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</si>
  <si>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</si>
  <si>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</si>
  <si>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</si>
  <si>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</si>
  <si>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</si>
  <si>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</si>
  <si>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</si>
  <si>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</si>
  <si>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</si>
  <si>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</si>
  <si>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</si>
  <si>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</si>
  <si>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</si>
  <si>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</si>
  <si>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</si>
  <si>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</si>
  <si>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</si>
  <si>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</si>
  <si>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</si>
  <si>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</si>
  <si>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</si>
  <si>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</si>
  <si>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</si>
  <si>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</si>
  <si>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</si>
  <si>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</si>
  <si>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</si>
  <si>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</si>
  <si>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</si>
  <si>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</si>
  <si>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</si>
  <si>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</si>
  <si>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</si>
  <si>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</si>
  <si>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</si>
  <si>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</si>
  <si>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</si>
  <si>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</si>
  <si>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</si>
  <si>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</si>
  <si>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</si>
  <si>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</si>
  <si>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</si>
  <si>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</si>
  <si>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</si>
  <si>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</si>
  <si>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</si>
  <si>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</si>
  <si>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</si>
  <si>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</si>
  <si>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</si>
  <si>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</si>
  <si>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</si>
  <si>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</si>
  <si>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</si>
  <si>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</si>
  <si>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</si>
  <si>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</si>
  <si>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</si>
  <si>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</si>
  <si>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</si>
  <si>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</si>
  <si>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</si>
  <si>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</si>
  <si>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</si>
  <si>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</si>
  <si>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</si>
  <si>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</si>
  <si>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</si>
  <si>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</si>
  <si>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</si>
  <si>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</si>
  <si>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</si>
  <si>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</si>
  <si>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</si>
  <si>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</si>
  <si>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</si>
  <si>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</si>
  <si>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</si>
  <si>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</si>
  <si>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</si>
  <si>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</si>
  <si>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</si>
  <si>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</si>
  <si>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</si>
  <si>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</si>
  <si>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</si>
  <si>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</si>
  <si>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</si>
  <si>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</si>
  <si>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</si>
  <si>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</si>
  <si>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</si>
  <si>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</si>
  <si>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</si>
  <si>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</si>
  <si>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</si>
  <si>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</si>
  <si>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</si>
  <si>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</si>
  <si>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</si>
  <si>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</si>
  <si>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</si>
  <si>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</si>
  <si>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</si>
  <si>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</si>
  <si>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</si>
  <si>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</si>
  <si>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</si>
  <si>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</si>
  <si>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</si>
  <si>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</si>
  <si>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</si>
  <si>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</si>
  <si>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</si>
  <si>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</si>
  <si>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</si>
  <si>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</si>
  <si>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</si>
  <si>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</si>
  <si>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</si>
  <si>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</si>
  <si>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</si>
  <si>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</si>
  <si>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</si>
  <si>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</si>
  <si>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</si>
  <si>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</si>
  <si>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</si>
  <si>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</si>
  <si>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</si>
  <si>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</si>
  <si>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</si>
  <si>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</si>
  <si>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</si>
  <si>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</si>
  <si>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</si>
  <si>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</si>
  <si>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</si>
  <si>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</si>
  <si>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</si>
  <si>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</si>
  <si>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</si>
  <si>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</si>
  <si>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</si>
  <si>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</si>
  <si>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</si>
  <si>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</si>
  <si>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</si>
  <si>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</si>
  <si>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</si>
  <si>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</si>
  <si>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</si>
  <si>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</si>
  <si>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</si>
  <si>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</si>
  <si>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</si>
  <si>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</si>
  <si>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</si>
  <si>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</si>
  <si>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</si>
  <si>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</si>
  <si>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</si>
  <si>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</si>
  <si>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</si>
  <si>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</si>
  <si>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</si>
  <si>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</si>
  <si>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</si>
  <si>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</si>
  <si>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</si>
  <si>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</si>
  <si>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</si>
  <si>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</si>
  <si>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</si>
  <si>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</si>
  <si>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</si>
  <si>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</si>
  <si>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</si>
  <si>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</si>
  <si>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</si>
  <si>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</si>
  <si>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</si>
  <si>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</si>
  <si>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</si>
  <si>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</si>
  <si>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</si>
  <si>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</si>
  <si>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</si>
  <si>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</si>
  <si>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</si>
  <si>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</si>
  <si>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</si>
  <si>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</si>
  <si>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</si>
  <si>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</si>
  <si>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</si>
  <si>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</si>
  <si>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</si>
  <si>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</si>
  <si>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</si>
  <si>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</si>
  <si>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</si>
  <si>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</si>
  <si>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</si>
  <si>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</si>
  <si>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</si>
  <si>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</si>
  <si>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</si>
  <si>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</si>
  <si>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</si>
  <si>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</si>
  <si>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</si>
  <si>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</si>
  <si>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</si>
  <si>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</si>
  <si>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</si>
  <si>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</si>
  <si>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</si>
  <si>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</si>
  <si>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</si>
  <si>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</si>
  <si>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</si>
  <si>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</si>
  <si>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</si>
  <si>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</si>
  <si>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</si>
  <si>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</si>
  <si>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</si>
  <si>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</si>
  <si>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</si>
  <si>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</si>
  <si>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</si>
  <si>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</si>
  <si>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</si>
  <si>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</si>
  <si>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</si>
  <si>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</si>
  <si>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</si>
  <si>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</si>
  <si>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</si>
  <si>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</si>
  <si>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</si>
  <si>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</si>
  <si>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</si>
  <si>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</si>
  <si>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</si>
  <si>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</si>
  <si>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</si>
  <si>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</si>
  <si>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</si>
  <si>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</si>
  <si>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</si>
  <si>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</si>
  <si>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</si>
  <si>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</si>
  <si>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</si>
  <si>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</si>
  <si>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</si>
  <si>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</si>
  <si>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</si>
  <si>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</si>
  <si>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</si>
  <si>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</si>
  <si>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</si>
  <si>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</si>
  <si>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</si>
  <si>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</si>
  <si>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</si>
  <si>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</si>
  <si>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</si>
  <si>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</si>
  <si>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</si>
  <si>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</si>
  <si>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</si>
  <si>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</si>
  <si>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</si>
  <si>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</si>
  <si>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</si>
  <si>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</si>
  <si>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</si>
  <si>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</si>
  <si>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</si>
  <si>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</si>
  <si>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</si>
  <si>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</si>
  <si>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</si>
  <si>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</si>
  <si>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</si>
  <si>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</si>
  <si>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</si>
  <si>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</si>
  <si>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</si>
  <si>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</si>
  <si>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</si>
  <si>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</si>
  <si>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</si>
  <si>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</si>
  <si>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</si>
  <si>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</si>
  <si>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</si>
  <si>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</si>
  <si>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</si>
  <si>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</si>
  <si>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</si>
  <si>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</si>
  <si>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</si>
  <si>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</si>
  <si>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</si>
  <si>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</si>
  <si>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</si>
  <si>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</si>
  <si>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</si>
  <si>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</si>
  <si>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</si>
  <si>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</si>
  <si>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</si>
  <si>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</si>
  <si>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</si>
  <si>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</si>
  <si>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</si>
  <si>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</si>
  <si>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</si>
  <si>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</si>
  <si>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</si>
  <si>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</si>
  <si>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</si>
  <si>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</si>
  <si>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</si>
  <si>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</si>
  <si>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</si>
  <si>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</si>
  <si>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</si>
  <si>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</si>
  <si>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</si>
  <si>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</si>
  <si>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</si>
  <si>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</si>
  <si>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</si>
  <si>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</si>
  <si>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</si>
  <si>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</si>
  <si>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</si>
  <si>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</si>
  <si>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</si>
  <si>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</si>
  <si>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</si>
  <si>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</si>
  <si>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</si>
  <si>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</si>
  <si>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</si>
  <si>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</si>
  <si>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</si>
  <si>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</si>
  <si>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</si>
  <si>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</si>
  <si>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</si>
  <si>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</si>
  <si>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</si>
  <si>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</si>
  <si>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</si>
  <si>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</si>
  <si>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</si>
  <si>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</si>
  <si>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</si>
  <si>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</si>
  <si>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</si>
  <si>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</si>
  <si>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</si>
  <si>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</si>
  <si>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</si>
  <si>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</si>
  <si>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</si>
  <si>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</si>
  <si>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</si>
  <si>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</si>
  <si>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</si>
  <si>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</si>
  <si>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</si>
  <si>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</si>
  <si>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</si>
  <si>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</si>
  <si>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</si>
  <si>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</si>
  <si>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</si>
  <si>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</si>
  <si>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</si>
  <si>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</si>
  <si>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</si>
  <si>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</si>
  <si>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</si>
  <si>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</si>
  <si>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</si>
  <si>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</si>
  <si>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</si>
  <si>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</si>
  <si>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</si>
  <si>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</si>
  <si>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</si>
  <si>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</si>
  <si>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</si>
  <si>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</si>
  <si>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</si>
  <si>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</si>
  <si>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</si>
  <si>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</si>
  <si>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</si>
  <si>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</si>
  <si>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</si>
  <si>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</si>
  <si>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</si>
  <si>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</si>
  <si>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</si>
  <si>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</si>
  <si>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</si>
  <si>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</si>
  <si>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</si>
  <si>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</si>
  <si>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</si>
  <si>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</si>
  <si>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</si>
  <si>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</si>
  <si>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</si>
  <si>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</si>
  <si>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</si>
  <si>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</si>
  <si>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</si>
  <si>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</si>
  <si>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</si>
  <si>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</si>
  <si>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</si>
  <si>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</si>
  <si>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</si>
  <si>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</si>
  <si>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</si>
  <si>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</si>
  <si>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</si>
  <si>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</si>
  <si>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</si>
  <si>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</si>
  <si>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</si>
  <si>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</si>
  <si>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</si>
  <si>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</si>
  <si>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</si>
  <si>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</si>
  <si>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</si>
  <si>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</si>
  <si>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</si>
  <si>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</si>
  <si>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</si>
  <si>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</si>
  <si>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</si>
  <si>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</si>
  <si>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</si>
  <si>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</si>
  <si>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</si>
  <si>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</si>
  <si>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</si>
  <si>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</si>
  <si>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</si>
  <si>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</si>
  <si>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</si>
  <si>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</si>
  <si>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</si>
  <si>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</si>
  <si>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</si>
  <si>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</si>
  <si>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</si>
  <si>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</si>
  <si>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</si>
  <si>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</si>
  <si>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</si>
  <si>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</si>
  <si>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</si>
  <si>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</si>
  <si>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</si>
  <si>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</si>
  <si>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</si>
  <si>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</si>
  <si>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</si>
  <si>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</si>
  <si>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</si>
  <si>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</si>
  <si>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</si>
  <si>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</si>
  <si>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</si>
  <si>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</si>
  <si>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</si>
  <si>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</si>
  <si>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</si>
  <si>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</si>
  <si>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</si>
  <si>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</si>
  <si>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</si>
  <si>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</si>
  <si>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</si>
  <si>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</si>
  <si>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</si>
  <si>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</si>
  <si>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</si>
  <si>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</si>
  <si>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</si>
  <si>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</si>
  <si>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</si>
  <si>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</si>
  <si>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</si>
  <si>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</si>
  <si>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</si>
  <si>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</si>
  <si>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</si>
  <si>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</si>
  <si>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</si>
  <si>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</si>
  <si>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</si>
  <si>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</si>
  <si>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</si>
  <si>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</si>
  <si>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</si>
  <si>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</si>
  <si>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</si>
  <si>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</si>
  <si>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</si>
  <si>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</si>
  <si>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</si>
  <si>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</si>
  <si>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</si>
  <si>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</si>
  <si>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</si>
  <si>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</si>
  <si>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</si>
  <si>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</si>
  <si>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</si>
  <si>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</si>
  <si>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</si>
  <si>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</si>
  <si>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</si>
  <si>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</si>
  <si>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</si>
  <si>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</si>
  <si>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</si>
  <si>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</si>
  <si>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</si>
  <si>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</si>
  <si>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</si>
  <si>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</si>
  <si>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</si>
  <si>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</si>
  <si>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</si>
  <si>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</si>
  <si>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</si>
  <si>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</si>
  <si>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</si>
  <si>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</si>
  <si>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</si>
  <si>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</si>
  <si>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</si>
  <si>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</si>
  <si>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</si>
  <si>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</si>
  <si>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</si>
  <si>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</si>
  <si>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</si>
  <si>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</si>
  <si>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</si>
  <si>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</si>
  <si>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</si>
  <si>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</si>
  <si>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</si>
  <si>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</si>
  <si>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</si>
  <si>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</si>
  <si>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</si>
  <si>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</si>
  <si>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</si>
  <si>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</si>
  <si>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</si>
  <si>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</si>
  <si>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</si>
  <si>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</si>
  <si>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</si>
  <si>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</si>
  <si>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</si>
  <si>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</si>
  <si>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</si>
  <si>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</si>
  <si>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</si>
  <si>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</si>
  <si>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</si>
  <si>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</si>
  <si>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</si>
  <si>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</si>
  <si>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</si>
  <si>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</si>
  <si>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</si>
  <si>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</si>
  <si>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</si>
  <si>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</si>
  <si>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</si>
  <si>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</si>
  <si>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</si>
  <si>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</si>
  <si>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</si>
  <si>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</si>
  <si>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</si>
  <si>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</si>
  <si>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</si>
  <si>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</si>
  <si>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</si>
  <si>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</si>
  <si>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</si>
  <si>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</si>
  <si>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</si>
  <si>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</si>
  <si>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</si>
  <si>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</si>
  <si>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</si>
  <si>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</si>
  <si>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</si>
  <si>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</si>
  <si>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</si>
  <si>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</si>
  <si>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</si>
  <si>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</si>
  <si>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</si>
  <si>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</si>
  <si>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</si>
  <si>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</si>
  <si>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</si>
  <si>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</si>
  <si>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</si>
  <si>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</si>
  <si>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</si>
  <si>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</si>
  <si>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</si>
  <si>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</si>
  <si>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</si>
  <si>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</si>
  <si>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</si>
  <si>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</si>
  <si>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</si>
  <si>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</si>
  <si>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</si>
  <si>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</si>
  <si>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</si>
  <si>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</si>
  <si>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</si>
  <si>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</si>
  <si>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</si>
  <si>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</si>
  <si>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</si>
  <si>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</si>
  <si>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</si>
  <si>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</si>
  <si>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</si>
  <si>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</si>
  <si>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</si>
  <si>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</si>
  <si>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</si>
  <si>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</si>
  <si>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</si>
  <si>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</si>
  <si>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</si>
  <si>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</si>
  <si>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</si>
  <si>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</si>
  <si>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</si>
  <si>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</si>
  <si>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</si>
  <si>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</si>
  <si>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</si>
  <si>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</si>
  <si>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</si>
  <si>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</si>
  <si>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</si>
  <si>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</si>
  <si>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</si>
  <si>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</si>
  <si>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</si>
  <si>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</si>
  <si>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</si>
  <si>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</si>
  <si>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</si>
  <si>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</si>
  <si>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</si>
  <si>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</si>
  <si>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</si>
  <si>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</si>
  <si>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</si>
  <si>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</si>
  <si>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</si>
  <si>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</si>
  <si>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</si>
  <si>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</si>
  <si>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</si>
  <si>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</si>
  <si>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</si>
  <si>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</si>
  <si>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</si>
  <si>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</si>
  <si>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</si>
  <si>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</si>
  <si>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</si>
  <si>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</si>
  <si>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</si>
  <si>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</si>
  <si>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</si>
  <si>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</si>
  <si>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</si>
  <si>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</si>
  <si>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</si>
  <si>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</si>
  <si>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</si>
  <si>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</si>
  <si>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</si>
  <si>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</si>
  <si>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</si>
  <si>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</si>
  <si>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</si>
  <si>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</si>
  <si>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</si>
  <si>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</si>
  <si>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</si>
  <si>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</si>
  <si>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</si>
  <si>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</si>
  <si>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</si>
  <si>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</si>
  <si>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</si>
  <si>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</si>
  <si>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</si>
  <si>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</si>
  <si>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</si>
  <si>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</si>
  <si>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</si>
  <si>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</si>
  <si>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</si>
  <si>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</si>
  <si>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</si>
  <si>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</si>
  <si>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</si>
  <si>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</si>
  <si>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</si>
  <si>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</si>
  <si>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</si>
  <si>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</si>
  <si>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</si>
  <si>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</si>
  <si>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</si>
  <si>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</si>
  <si>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</si>
  <si>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</si>
  <si>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</si>
  <si>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</si>
  <si>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</si>
  <si>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</si>
  <si>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</si>
  <si>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</si>
  <si>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</si>
  <si>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</si>
  <si>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</si>
  <si>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</si>
  <si>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</si>
  <si>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</si>
  <si>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</si>
  <si>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</si>
  <si>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</si>
  <si>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</si>
  <si>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</si>
  <si>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</si>
  <si>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</si>
  <si>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</si>
  <si>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</si>
  <si>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</si>
  <si>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</si>
  <si>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</si>
  <si>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</si>
  <si>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</si>
  <si>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</si>
  <si>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</si>
  <si>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</si>
  <si>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</si>
  <si>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</si>
  <si>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</si>
  <si>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</si>
  <si>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</si>
  <si>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</si>
  <si>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</si>
  <si>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</si>
  <si>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</si>
  <si>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</si>
  <si>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</si>
  <si>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</si>
  <si>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</si>
  <si>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</si>
  <si>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</si>
  <si>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</si>
  <si>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</si>
  <si>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</si>
  <si>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</si>
  <si>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</si>
  <si>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</si>
  <si>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</si>
  <si>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</si>
  <si>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</si>
  <si>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</si>
  <si>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</si>
  <si>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</si>
  <si>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</si>
  <si>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</si>
  <si>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</si>
  <si>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</si>
  <si>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</si>
  <si>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</si>
  <si>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</si>
  <si>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</si>
  <si>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</si>
  <si>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</si>
  <si>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</si>
  <si>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</si>
  <si>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</si>
  <si>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</si>
  <si>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</si>
  <si>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</si>
  <si>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</si>
  <si>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</si>
  <si>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</si>
  <si>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</si>
  <si>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</si>
  <si>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</si>
  <si>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</si>
  <si>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</si>
  <si>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</si>
  <si>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</si>
  <si>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</si>
  <si>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</si>
  <si>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</si>
  <si>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</si>
  <si>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</si>
  <si>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</si>
  <si>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</si>
  <si>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</si>
  <si>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</si>
  <si>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</si>
  <si>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</si>
  <si>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</si>
  <si>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</si>
  <si>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</si>
  <si>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</si>
  <si>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</si>
  <si>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</si>
  <si>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</si>
  <si>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</si>
  <si>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</si>
  <si>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</si>
  <si>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</si>
  <si>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</si>
  <si>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KRALJA TOMISLAVA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</si>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</sst>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2966068.3</v>
      </c>
      <c r="D2" s="7">
        <f>'PR-RAS'!E6</f>
        <v>3475929.9800000004</v>
      </c>
      <c r="E2" s="7">
        <v>0</v>
      </c>
      <c r="F2" s="7">
        <v>0</v>
      </c>
      <c r="G2" s="8">
        <f t="shared" ref="G2:G274" si="0">(B2/1000)*(C2*1+D2*2)</f>
        <v>9917.9282600000024</v>
      </c>
      <c r="H2" s="8">
        <f t="shared" ref="H2:H274" si="1">ABS(C2-ROUND(C2,0))+ABS(D2-ROUND(D2,0))</f>
        <v>0.31999999936670065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2634286.61</v>
      </c>
      <c r="D45" s="2">
        <f>'PR-RAS'!E49</f>
        <v>3027711.47</v>
      </c>
      <c r="E45" s="2">
        <v>0</v>
      </c>
      <c r="F45" s="2">
        <v>0</v>
      </c>
      <c r="G45" s="3">
        <f t="shared" si="0"/>
        <v>382347.22019999998</v>
      </c>
      <c r="H45" s="3">
        <f t="shared" si="1"/>
        <v>0.86000000033527613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2634286.61</v>
      </c>
      <c r="D64" s="2">
        <f>'PR-RAS'!E68</f>
        <v>3027711.47</v>
      </c>
      <c r="E64" s="2">
        <v>0</v>
      </c>
      <c r="F64" s="2">
        <v>0</v>
      </c>
      <c r="G64" s="3">
        <f t="shared" si="0"/>
        <v>547451.70165000006</v>
      </c>
      <c r="H64" s="3">
        <f t="shared" si="1"/>
        <v>0.86000000033527613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2603404.94</v>
      </c>
      <c r="D65" s="2">
        <f>'PR-RAS'!E69</f>
        <v>2935204.23</v>
      </c>
      <c r="E65" s="2">
        <v>0</v>
      </c>
      <c r="F65" s="2">
        <v>0</v>
      </c>
      <c r="G65" s="3">
        <f t="shared" si="0"/>
        <v>542324.05760000006</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30881.67</v>
      </c>
      <c r="D66" s="2">
        <f>'PR-RAS'!E70</f>
        <v>92507.24</v>
      </c>
      <c r="E66" s="2">
        <v>0</v>
      </c>
      <c r="F66" s="2">
        <v>0</v>
      </c>
      <c r="G66" s="3">
        <f t="shared" si="0"/>
        <v>14033.249750000003</v>
      </c>
      <c r="H66" s="3">
        <f t="shared" si="1"/>
        <v>0.57000000000698492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10875.89</v>
      </c>
      <c r="D102" s="2">
        <f>'PR-RAS'!E106</f>
        <v>12438.93</v>
      </c>
      <c r="E102" s="2">
        <v>0</v>
      </c>
      <c r="F102" s="2">
        <v>0</v>
      </c>
      <c r="G102" s="3">
        <f t="shared" si="0"/>
        <v>3611.1287500000003</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10875.89</v>
      </c>
      <c r="D108" s="2">
        <f>'PR-RAS'!E112</f>
        <v>12438.93</v>
      </c>
      <c r="E108" s="2">
        <v>0</v>
      </c>
      <c r="F108" s="2">
        <v>0</v>
      </c>
      <c r="G108" s="3">
        <f t="shared" si="0"/>
        <v>3825.6512499999999</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10875.89</v>
      </c>
      <c r="D113" s="2">
        <f>'PR-RAS'!E117</f>
        <v>12438.93</v>
      </c>
      <c r="E113" s="2">
        <v>0</v>
      </c>
      <c r="F113" s="2">
        <v>0</v>
      </c>
      <c r="G113" s="3">
        <f t="shared" si="0"/>
        <v>4004.42</v>
      </c>
      <c r="H113" s="3">
        <f t="shared" si="1"/>
        <v>0.18000000000029104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38195.75</v>
      </c>
      <c r="D121" s="2">
        <f>'PR-RAS'!E125</f>
        <v>53241.46</v>
      </c>
      <c r="E121" s="2">
        <v>0</v>
      </c>
      <c r="F121" s="2">
        <v>0</v>
      </c>
      <c r="G121" s="3">
        <f t="shared" si="0"/>
        <v>17361.440399999996</v>
      </c>
      <c r="H121" s="3">
        <f t="shared" si="1"/>
        <v>0.70999999999912689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37554.71</v>
      </c>
      <c r="D122" s="2">
        <f>'PR-RAS'!E126</f>
        <v>47186.32</v>
      </c>
      <c r="E122" s="2">
        <v>0</v>
      </c>
      <c r="F122" s="2">
        <v>0</v>
      </c>
      <c r="G122" s="3">
        <f t="shared" si="0"/>
        <v>15963.209350000001</v>
      </c>
      <c r="H122" s="3">
        <f t="shared" si="1"/>
        <v>0.61000000000058208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928.71</v>
      </c>
      <c r="D123" s="2">
        <f>'PR-RAS'!E127</f>
        <v>514.44000000000005</v>
      </c>
      <c r="E123" s="2">
        <v>0</v>
      </c>
      <c r="F123" s="2">
        <v>0</v>
      </c>
      <c r="G123" s="3">
        <f t="shared" si="0"/>
        <v>238.82598000000002</v>
      </c>
      <c r="H123" s="3">
        <f t="shared" si="1"/>
        <v>0.73000000000001819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36626</v>
      </c>
      <c r="D124" s="2">
        <f>'PR-RAS'!E128</f>
        <v>46671.88</v>
      </c>
      <c r="E124" s="2">
        <v>0</v>
      </c>
      <c r="F124" s="2">
        <v>0</v>
      </c>
      <c r="G124" s="3">
        <f t="shared" si="0"/>
        <v>15986.280479999999</v>
      </c>
      <c r="H124" s="3">
        <f t="shared" si="1"/>
        <v>0.12000000000261934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641.04</v>
      </c>
      <c r="D125" s="2">
        <f>'PR-RAS'!E129</f>
        <v>6055.14</v>
      </c>
      <c r="E125" s="2">
        <v>0</v>
      </c>
      <c r="F125" s="2">
        <v>0</v>
      </c>
      <c r="G125" s="3">
        <f t="shared" si="0"/>
        <v>1581.1636799999999</v>
      </c>
      <c r="H125" s="3">
        <f t="shared" si="1"/>
        <v>0.18000000000029104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1600</v>
      </c>
      <c r="E126" s="2">
        <v>0</v>
      </c>
      <c r="F126" s="2">
        <v>0</v>
      </c>
      <c r="G126" s="3">
        <f t="shared" si="0"/>
        <v>400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641.04</v>
      </c>
      <c r="D127" s="2">
        <f>'PR-RAS'!E131</f>
        <v>4455.1400000000003</v>
      </c>
      <c r="E127" s="2">
        <v>0</v>
      </c>
      <c r="F127" s="2">
        <v>0</v>
      </c>
      <c r="G127" s="3">
        <f t="shared" si="0"/>
        <v>1203.46632</v>
      </c>
      <c r="H127" s="3">
        <f t="shared" si="1"/>
        <v>0.18000000000029104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282710.05</v>
      </c>
      <c r="D130" s="2">
        <f>'PR-RAS'!E134</f>
        <v>382538.12</v>
      </c>
      <c r="E130" s="2">
        <v>0</v>
      </c>
      <c r="F130" s="2">
        <v>0</v>
      </c>
      <c r="G130" s="3">
        <f t="shared" si="0"/>
        <v>135164.43141000002</v>
      </c>
      <c r="H130" s="3">
        <f t="shared" si="1"/>
        <v>0.16999999998370185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282710.05</v>
      </c>
      <c r="D131" s="2">
        <f>'PR-RAS'!E135</f>
        <v>382538.12</v>
      </c>
      <c r="E131" s="2">
        <v>0</v>
      </c>
      <c r="F131" s="2">
        <v>0</v>
      </c>
      <c r="G131" s="3">
        <f t="shared" si="0"/>
        <v>136212.21770000001</v>
      </c>
      <c r="H131" s="3">
        <f t="shared" si="1"/>
        <v>0.16999999998370185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281524.05</v>
      </c>
      <c r="D132" s="2">
        <f>'PR-RAS'!E136</f>
        <v>365491.12</v>
      </c>
      <c r="E132" s="2">
        <v>0</v>
      </c>
      <c r="F132" s="2">
        <v>0</v>
      </c>
      <c r="G132" s="3">
        <f t="shared" si="0"/>
        <v>132638.32399</v>
      </c>
      <c r="H132" s="3">
        <f t="shared" si="1"/>
        <v>0.16999999998370185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1186</v>
      </c>
      <c r="D133" s="2">
        <f>'PR-RAS'!E137</f>
        <v>17047</v>
      </c>
      <c r="E133" s="2">
        <v>0</v>
      </c>
      <c r="F133" s="2">
        <v>0</v>
      </c>
      <c r="G133" s="3">
        <f t="shared" si="0"/>
        <v>4656.96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2977062.77</v>
      </c>
      <c r="D148" s="2">
        <f>'PR-RAS'!E152</f>
        <v>3650979.96</v>
      </c>
      <c r="E148" s="2">
        <v>0</v>
      </c>
      <c r="F148" s="2">
        <v>0</v>
      </c>
      <c r="G148" s="3">
        <f t="shared" si="0"/>
        <v>1511016.3354299997</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2487166.62</v>
      </c>
      <c r="D149" s="2">
        <f>'PR-RAS'!E153</f>
        <v>3076961.86</v>
      </c>
      <c r="E149" s="2">
        <v>0</v>
      </c>
      <c r="F149" s="2">
        <v>0</v>
      </c>
      <c r="G149" s="3">
        <f t="shared" si="0"/>
        <v>1278881.37032</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2053239.81</v>
      </c>
      <c r="D150" s="2">
        <f>'PR-RAS'!E154</f>
        <v>2559444.89</v>
      </c>
      <c r="E150" s="2">
        <v>0</v>
      </c>
      <c r="F150" s="2">
        <v>0</v>
      </c>
      <c r="G150" s="3">
        <f t="shared" si="0"/>
        <v>1068647.3089099999</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2053239.81</v>
      </c>
      <c r="D151" s="2">
        <f>'PR-RAS'!E155</f>
        <v>2559444.89</v>
      </c>
      <c r="E151" s="2">
        <v>0</v>
      </c>
      <c r="F151" s="2">
        <v>0</v>
      </c>
      <c r="G151" s="3">
        <f t="shared" si="0"/>
        <v>1075819.4384999999</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94854.39</v>
      </c>
      <c r="D155" s="2">
        <f>'PR-RAS'!E159</f>
        <v>97166.9</v>
      </c>
      <c r="E155" s="2">
        <v>0</v>
      </c>
      <c r="F155" s="2">
        <v>0</v>
      </c>
      <c r="G155" s="3">
        <f t="shared" si="0"/>
        <v>44534.98126</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339072.42</v>
      </c>
      <c r="D156" s="2">
        <f>'PR-RAS'!E160</f>
        <v>420350.07</v>
      </c>
      <c r="E156" s="2">
        <v>0</v>
      </c>
      <c r="F156" s="2">
        <v>0</v>
      </c>
      <c r="G156" s="3">
        <f t="shared" si="0"/>
        <v>182864.74679999999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339072.42</v>
      </c>
      <c r="D158" s="2">
        <f>'PR-RAS'!E162</f>
        <v>420350.07</v>
      </c>
      <c r="E158" s="2">
        <v>0</v>
      </c>
      <c r="F158" s="2">
        <v>0</v>
      </c>
      <c r="G158" s="3">
        <f t="shared" si="0"/>
        <v>185224.29192000002</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460447.35</v>
      </c>
      <c r="D160" s="2">
        <f>'PR-RAS'!E164</f>
        <v>542990.03</v>
      </c>
      <c r="E160" s="2">
        <v>0</v>
      </c>
      <c r="F160" s="2">
        <v>0</v>
      </c>
      <c r="G160" s="3">
        <f t="shared" si="0"/>
        <v>245881.95819000003</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76361.739999999991</v>
      </c>
      <c r="D161" s="2">
        <f>'PR-RAS'!E165</f>
        <v>135051.09</v>
      </c>
      <c r="E161" s="2">
        <v>0</v>
      </c>
      <c r="F161" s="2">
        <v>0</v>
      </c>
      <c r="G161" s="3">
        <f t="shared" si="0"/>
        <v>55434.227200000001</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10476.879999999999</v>
      </c>
      <c r="D162" s="2">
        <f>'PR-RAS'!E166</f>
        <v>19628.82</v>
      </c>
      <c r="E162" s="2">
        <v>0</v>
      </c>
      <c r="F162" s="2">
        <v>0</v>
      </c>
      <c r="G162" s="3">
        <f t="shared" si="0"/>
        <v>8007.2577199999996</v>
      </c>
      <c r="H162" s="3">
        <f t="shared" si="1"/>
        <v>0.30000000000109139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54683.1</v>
      </c>
      <c r="D163" s="2">
        <f>'PR-RAS'!E167</f>
        <v>64528.79</v>
      </c>
      <c r="E163" s="2">
        <v>0</v>
      </c>
      <c r="F163" s="2">
        <v>0</v>
      </c>
      <c r="G163" s="3">
        <f t="shared" si="0"/>
        <v>29765.990160000001</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2942</v>
      </c>
      <c r="D164" s="2">
        <f>'PR-RAS'!E168</f>
        <v>50563.48</v>
      </c>
      <c r="E164" s="2">
        <v>0</v>
      </c>
      <c r="F164" s="2">
        <v>0</v>
      </c>
      <c r="G164" s="3">
        <f t="shared" si="0"/>
        <v>16963.24048</v>
      </c>
      <c r="H164" s="3">
        <f t="shared" si="1"/>
        <v>0.48000000000320142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8259.76</v>
      </c>
      <c r="D165" s="2">
        <f>'PR-RAS'!E169</f>
        <v>330</v>
      </c>
      <c r="E165" s="2">
        <v>0</v>
      </c>
      <c r="F165" s="2">
        <v>0</v>
      </c>
      <c r="G165" s="3">
        <f t="shared" si="0"/>
        <v>1462.8406400000001</v>
      </c>
      <c r="H165" s="3">
        <f t="shared" si="1"/>
        <v>0.23999999999978172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214879.21</v>
      </c>
      <c r="D166" s="2">
        <f>'PR-RAS'!E170</f>
        <v>221169.14</v>
      </c>
      <c r="E166" s="2">
        <v>0</v>
      </c>
      <c r="F166" s="2">
        <v>0</v>
      </c>
      <c r="G166" s="3">
        <f t="shared" si="0"/>
        <v>108440.88585000001</v>
      </c>
      <c r="H166" s="3">
        <f t="shared" si="1"/>
        <v>0.35000000000582077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11935.27</v>
      </c>
      <c r="D167" s="2">
        <f>'PR-RAS'!E171</f>
        <v>20304.66</v>
      </c>
      <c r="E167" s="2">
        <v>0</v>
      </c>
      <c r="F167" s="2">
        <v>0</v>
      </c>
      <c r="G167" s="3">
        <f t="shared" si="0"/>
        <v>8722.4019399999997</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133387.59</v>
      </c>
      <c r="D168" s="2">
        <f>'PR-RAS'!E172</f>
        <v>130463.43</v>
      </c>
      <c r="E168" s="2">
        <v>0</v>
      </c>
      <c r="F168" s="2">
        <v>0</v>
      </c>
      <c r="G168" s="3">
        <f t="shared" si="0"/>
        <v>65850.513149999999</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61558.67</v>
      </c>
      <c r="D169" s="2">
        <f>'PR-RAS'!E173</f>
        <v>63801.39</v>
      </c>
      <c r="E169" s="2">
        <v>0</v>
      </c>
      <c r="F169" s="2">
        <v>0</v>
      </c>
      <c r="G169" s="3">
        <f t="shared" si="0"/>
        <v>31779.123600000003</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4764.22</v>
      </c>
      <c r="D170" s="2">
        <f>'PR-RAS'!E174</f>
        <v>4048.64</v>
      </c>
      <c r="E170" s="2">
        <v>0</v>
      </c>
      <c r="F170" s="2">
        <v>0</v>
      </c>
      <c r="G170" s="3">
        <f t="shared" si="0"/>
        <v>2173.5934999999999</v>
      </c>
      <c r="H170" s="3">
        <f t="shared" si="1"/>
        <v>0.58000000000038199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2501.48</v>
      </c>
      <c r="D171" s="2">
        <f>'PR-RAS'!E175</f>
        <v>1379.89</v>
      </c>
      <c r="E171" s="2">
        <v>0</v>
      </c>
      <c r="F171" s="2">
        <v>0</v>
      </c>
      <c r="G171" s="3">
        <f t="shared" si="0"/>
        <v>894.41420000000005</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731.98</v>
      </c>
      <c r="D173" s="2">
        <f>'PR-RAS'!E177</f>
        <v>1171.1300000000001</v>
      </c>
      <c r="E173" s="2">
        <v>0</v>
      </c>
      <c r="F173" s="2">
        <v>0</v>
      </c>
      <c r="G173" s="3">
        <f t="shared" si="0"/>
        <v>528.76927999999998</v>
      </c>
      <c r="H173" s="3">
        <f t="shared" si="1"/>
        <v>0.15000000000009095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157558.08000000002</v>
      </c>
      <c r="D174" s="2">
        <f>'PR-RAS'!E178</f>
        <v>175572.82</v>
      </c>
      <c r="E174" s="2">
        <v>0</v>
      </c>
      <c r="F174" s="2">
        <v>0</v>
      </c>
      <c r="G174" s="3">
        <f t="shared" si="0"/>
        <v>88005.743560000003</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95227.66</v>
      </c>
      <c r="D175" s="2">
        <f>'PR-RAS'!E179</f>
        <v>118185.41</v>
      </c>
      <c r="E175" s="2">
        <v>0</v>
      </c>
      <c r="F175" s="2">
        <v>0</v>
      </c>
      <c r="G175" s="3">
        <f t="shared" si="0"/>
        <v>57698.135519999996</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15934.41</v>
      </c>
      <c r="D176" s="2">
        <f>'PR-RAS'!E180</f>
        <v>15439.61</v>
      </c>
      <c r="E176" s="2">
        <v>0</v>
      </c>
      <c r="F176" s="2">
        <v>0</v>
      </c>
      <c r="G176" s="3">
        <f t="shared" si="0"/>
        <v>8192.3852500000012</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328.12</v>
      </c>
      <c r="D177" s="2">
        <f>'PR-RAS'!E181</f>
        <v>1066.32</v>
      </c>
      <c r="E177" s="2">
        <v>0</v>
      </c>
      <c r="F177" s="2">
        <v>0</v>
      </c>
      <c r="G177" s="3">
        <f t="shared" si="0"/>
        <v>433.09375999999992</v>
      </c>
      <c r="H177" s="3">
        <f t="shared" si="1"/>
        <v>0.43999999999994088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28803.599999999999</v>
      </c>
      <c r="D178" s="2">
        <f>'PR-RAS'!E182</f>
        <v>25030.61</v>
      </c>
      <c r="E178" s="2">
        <v>0</v>
      </c>
      <c r="F178" s="2">
        <v>0</v>
      </c>
      <c r="G178" s="3">
        <f t="shared" si="0"/>
        <v>13959.07314</v>
      </c>
      <c r="H178" s="3">
        <f t="shared" si="1"/>
        <v>0.79000000000087311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2964.82</v>
      </c>
      <c r="D179" s="2">
        <f>'PR-RAS'!E183</f>
        <v>1963.78</v>
      </c>
      <c r="E179" s="2">
        <v>0</v>
      </c>
      <c r="F179" s="2">
        <v>0</v>
      </c>
      <c r="G179" s="3">
        <f t="shared" si="0"/>
        <v>1226.8436400000001</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6350.41</v>
      </c>
      <c r="D180" s="2">
        <f>'PR-RAS'!E184</f>
        <v>4726.58</v>
      </c>
      <c r="E180" s="2">
        <v>0</v>
      </c>
      <c r="F180" s="2">
        <v>0</v>
      </c>
      <c r="G180" s="3">
        <f t="shared" si="0"/>
        <v>2828.8390299999996</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456.97</v>
      </c>
      <c r="D181" s="2">
        <f>'PR-RAS'!E185</f>
        <v>0</v>
      </c>
      <c r="E181" s="2">
        <v>0</v>
      </c>
      <c r="F181" s="2">
        <v>0</v>
      </c>
      <c r="G181" s="3">
        <f t="shared" si="0"/>
        <v>82.254599999999996</v>
      </c>
      <c r="H181" s="3">
        <f t="shared" si="1"/>
        <v>2.9999999999972715E-2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4764.43</v>
      </c>
      <c r="D182" s="2">
        <f>'PR-RAS'!E186</f>
        <v>4812.4799999999996</v>
      </c>
      <c r="E182" s="2">
        <v>0</v>
      </c>
      <c r="F182" s="2">
        <v>0</v>
      </c>
      <c r="G182" s="3">
        <f t="shared" si="0"/>
        <v>2604.4795899999999</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2727.66</v>
      </c>
      <c r="D183" s="2">
        <f>'PR-RAS'!E187</f>
        <v>4348.03</v>
      </c>
      <c r="E183" s="2">
        <v>0</v>
      </c>
      <c r="F183" s="2">
        <v>0</v>
      </c>
      <c r="G183" s="3">
        <f t="shared" si="0"/>
        <v>2079.1170399999996</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11648.32</v>
      </c>
      <c r="D190" s="2">
        <f>'PR-RAS'!E194</f>
        <v>11196.98</v>
      </c>
      <c r="E190" s="2">
        <v>0</v>
      </c>
      <c r="F190" s="2">
        <v>0</v>
      </c>
      <c r="G190" s="3">
        <f t="shared" si="0"/>
        <v>6433.9909200000002</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2272.08</v>
      </c>
      <c r="D192" s="2">
        <f>'PR-RAS'!E196</f>
        <v>420.11</v>
      </c>
      <c r="E192" s="2">
        <v>0</v>
      </c>
      <c r="F192" s="2">
        <v>0</v>
      </c>
      <c r="G192" s="3">
        <f t="shared" si="0"/>
        <v>594.44929999999999</v>
      </c>
      <c r="H192" s="3">
        <f t="shared" si="1"/>
        <v>0.18999999999994088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38.28</v>
      </c>
      <c r="D193" s="2">
        <f>'PR-RAS'!E197</f>
        <v>480.51</v>
      </c>
      <c r="E193" s="2">
        <v>0</v>
      </c>
      <c r="F193" s="2">
        <v>0</v>
      </c>
      <c r="G193" s="3">
        <f t="shared" si="0"/>
        <v>191.8656</v>
      </c>
      <c r="H193" s="3">
        <f t="shared" si="1"/>
        <v>0.77000000000001023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135</v>
      </c>
      <c r="D194" s="2">
        <f>'PR-RAS'!E198</f>
        <v>174</v>
      </c>
      <c r="E194" s="2">
        <v>0</v>
      </c>
      <c r="F194" s="2">
        <v>0</v>
      </c>
      <c r="G194" s="3">
        <f t="shared" si="0"/>
        <v>93.219000000000008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3263.58</v>
      </c>
      <c r="D195" s="2">
        <f>'PR-RAS'!E199</f>
        <v>2483.5700000000002</v>
      </c>
      <c r="E195" s="2">
        <v>0</v>
      </c>
      <c r="F195" s="2">
        <v>0</v>
      </c>
      <c r="G195" s="3">
        <f t="shared" si="0"/>
        <v>1596.7596800000003</v>
      </c>
      <c r="H195" s="3">
        <f t="shared" si="1"/>
        <v>0.84999999999990905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5939.38</v>
      </c>
      <c r="D197" s="2">
        <f>'PR-RAS'!E201</f>
        <v>7638.79</v>
      </c>
      <c r="E197" s="2">
        <v>0</v>
      </c>
      <c r="F197" s="2">
        <v>0</v>
      </c>
      <c r="G197" s="3">
        <f t="shared" si="0"/>
        <v>4158.5241599999999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506.36</v>
      </c>
      <c r="D198" s="2">
        <f>'PR-RAS'!E202</f>
        <v>250.45</v>
      </c>
      <c r="E198" s="2">
        <v>0</v>
      </c>
      <c r="F198" s="2">
        <v>0</v>
      </c>
      <c r="G198" s="3">
        <f t="shared" si="0"/>
        <v>198.43022000000002</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506.36</v>
      </c>
      <c r="D212" s="2">
        <f>'PR-RAS'!E216</f>
        <v>250.45</v>
      </c>
      <c r="E212" s="2">
        <v>0</v>
      </c>
      <c r="F212" s="2">
        <v>0</v>
      </c>
      <c r="G212" s="3">
        <f t="shared" si="0"/>
        <v>212.53185999999999</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506.36</v>
      </c>
      <c r="D213" s="2">
        <f>'PR-RAS'!E217</f>
        <v>250.45</v>
      </c>
      <c r="E213" s="2">
        <v>0</v>
      </c>
      <c r="F213" s="2">
        <v>0</v>
      </c>
      <c r="G213" s="3">
        <f t="shared" si="0"/>
        <v>213.53912</v>
      </c>
      <c r="H213" s="3">
        <f t="shared" si="1"/>
        <v>0.81000000000000227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27722.94</v>
      </c>
      <c r="D258" s="2">
        <f>'PR-RAS'!E262</f>
        <v>29562.62</v>
      </c>
      <c r="E258" s="2">
        <v>0</v>
      </c>
      <c r="F258" s="2">
        <v>0</v>
      </c>
      <c r="G258" s="3">
        <f t="shared" si="0"/>
        <v>22319.982259999997</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27722.94</v>
      </c>
      <c r="D265" s="2">
        <f>'PR-RAS'!E269</f>
        <v>29562.62</v>
      </c>
      <c r="E265" s="2">
        <v>0</v>
      </c>
      <c r="F265" s="2">
        <v>0</v>
      </c>
      <c r="G265" s="3">
        <f t="shared" si="0"/>
        <v>22927.919519999999</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27722.94</v>
      </c>
      <c r="D267" s="2">
        <f>'PR-RAS'!E271</f>
        <v>29562.62</v>
      </c>
      <c r="E267" s="2">
        <v>0</v>
      </c>
      <c r="F267" s="2">
        <v>0</v>
      </c>
      <c r="G267" s="3">
        <f t="shared" si="0"/>
        <v>23101.615879999998</v>
      </c>
      <c r="H267" s="3">
        <f t="shared" si="1"/>
        <v>0.44000000000232831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1219.5</v>
      </c>
      <c r="D269" s="2">
        <f>'PR-RAS'!E273</f>
        <v>1215</v>
      </c>
      <c r="E269" s="2">
        <v>0</v>
      </c>
      <c r="F269" s="2">
        <v>0</v>
      </c>
      <c r="G269" s="3">
        <f t="shared" si="0"/>
        <v>978.06600000000003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1219.5</v>
      </c>
      <c r="D270" s="2">
        <f>'PR-RAS'!E274</f>
        <v>1215</v>
      </c>
      <c r="E270" s="2">
        <v>0</v>
      </c>
      <c r="F270" s="2">
        <v>0</v>
      </c>
      <c r="G270" s="3">
        <f t="shared" si="0"/>
        <v>981.71550000000002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1219.5</v>
      </c>
      <c r="D272" s="2">
        <f>'PR-RAS'!E276</f>
        <v>1215</v>
      </c>
      <c r="E272" s="2">
        <v>0</v>
      </c>
      <c r="F272" s="2">
        <v>0</v>
      </c>
      <c r="G272" s="3">
        <f t="shared" si="0"/>
        <v>989.01450000000011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2977062.77</v>
      </c>
      <c r="D295" s="2">
        <f>'PR-RAS'!E299</f>
        <v>3650979.96</v>
      </c>
      <c r="E295" s="2">
        <v>0</v>
      </c>
      <c r="F295" s="2">
        <v>0</v>
      </c>
      <c r="G295" s="3">
        <f t="shared" si="12"/>
        <v>3022032.6708599995</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10994.470000000205</v>
      </c>
      <c r="D297" s="2">
        <f>'PR-RAS'!E301</f>
        <v>175049.97999999952</v>
      </c>
      <c r="E297" s="2">
        <v>0</v>
      </c>
      <c r="F297" s="2">
        <v>0</v>
      </c>
      <c r="G297" s="3">
        <f t="shared" si="12"/>
        <v>106883.95127999978</v>
      </c>
      <c r="H297" s="3">
        <f t="shared" si="13"/>
        <v>0.49000000068917871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16565.07</v>
      </c>
      <c r="E298" s="2">
        <v>0</v>
      </c>
      <c r="F298" s="2">
        <v>0</v>
      </c>
      <c r="G298" s="3">
        <f t="shared" si="12"/>
        <v>9839.6515799999997</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26136.92</v>
      </c>
      <c r="D299" s="2">
        <f>'PR-RAS'!E303</f>
        <v>0</v>
      </c>
      <c r="E299" s="2">
        <v>0</v>
      </c>
      <c r="F299" s="2">
        <v>0</v>
      </c>
      <c r="G299" s="3">
        <f t="shared" si="12"/>
        <v>7788.8021599999993</v>
      </c>
      <c r="H299" s="3">
        <f t="shared" si="13"/>
        <v>8.000000000174623E-2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374.54</v>
      </c>
      <c r="D300" s="2">
        <f>'PR-RAS'!E304</f>
        <v>287031.7</v>
      </c>
      <c r="E300" s="2">
        <v>0</v>
      </c>
      <c r="F300" s="2">
        <v>0</v>
      </c>
      <c r="G300" s="3">
        <f t="shared" si="12"/>
        <v>171756.94406000001</v>
      </c>
      <c r="H300" s="3">
        <f t="shared" si="13"/>
        <v>0.759999999988338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500</v>
      </c>
      <c r="E303" s="2">
        <v>0</v>
      </c>
      <c r="F303" s="2">
        <v>0</v>
      </c>
      <c r="G303" s="3">
        <f t="shared" si="12"/>
        <v>302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500</v>
      </c>
      <c r="E316" s="2">
        <v>0</v>
      </c>
      <c r="F316" s="2">
        <v>0</v>
      </c>
      <c r="G316" s="3">
        <f t="shared" si="12"/>
        <v>315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500</v>
      </c>
      <c r="E331" s="2">
        <v>0</v>
      </c>
      <c r="F331" s="2">
        <v>0</v>
      </c>
      <c r="G331" s="3">
        <f t="shared" si="12"/>
        <v>330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500</v>
      </c>
      <c r="E332" s="2">
        <v>0</v>
      </c>
      <c r="F332" s="2">
        <v>0</v>
      </c>
      <c r="G332" s="3">
        <f t="shared" si="12"/>
        <v>331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30552.06</v>
      </c>
      <c r="D355" s="2">
        <f>'PR-RAS'!E360</f>
        <v>105606.34</v>
      </c>
      <c r="E355" s="2">
        <v>0</v>
      </c>
      <c r="F355" s="2">
        <v>0</v>
      </c>
      <c r="G355" s="3">
        <f t="shared" si="12"/>
        <v>85584.717959999994</v>
      </c>
      <c r="H355" s="3">
        <f t="shared" si="13"/>
        <v>0.39999999999781721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9927.0600000000013</v>
      </c>
      <c r="D368" s="2">
        <f>'PR-RAS'!E373</f>
        <v>36925.090000000004</v>
      </c>
      <c r="E368" s="2">
        <v>0</v>
      </c>
      <c r="F368" s="2">
        <v>0</v>
      </c>
      <c r="G368" s="3">
        <f t="shared" si="12"/>
        <v>30746.247080000001</v>
      </c>
      <c r="H368" s="3">
        <f t="shared" si="13"/>
        <v>0.15000000000509317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3895.84</v>
      </c>
      <c r="D374" s="2">
        <f>'PR-RAS'!E379</f>
        <v>29362.870000000003</v>
      </c>
      <c r="E374" s="2">
        <v>0</v>
      </c>
      <c r="F374" s="2">
        <v>0</v>
      </c>
      <c r="G374" s="3">
        <f t="shared" si="12"/>
        <v>23357.849340000001</v>
      </c>
      <c r="H374" s="3">
        <f t="shared" si="13"/>
        <v>0.28999999999723514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2995.84</v>
      </c>
      <c r="D375" s="2">
        <f>'PR-RAS'!E380</f>
        <v>20651.060000000001</v>
      </c>
      <c r="E375" s="2">
        <v>0</v>
      </c>
      <c r="F375" s="2">
        <v>0</v>
      </c>
      <c r="G375" s="3">
        <f t="shared" si="12"/>
        <v>16567.437040000001</v>
      </c>
      <c r="H375" s="3">
        <f t="shared" si="13"/>
        <v>0.22000000000116415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3368</v>
      </c>
      <c r="E376" s="2">
        <v>0</v>
      </c>
      <c r="F376" s="2">
        <v>0</v>
      </c>
      <c r="G376" s="3">
        <f t="shared" si="12"/>
        <v>2526</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900</v>
      </c>
      <c r="D377" s="2">
        <f>'PR-RAS'!E382</f>
        <v>760.5</v>
      </c>
      <c r="E377" s="2">
        <v>0</v>
      </c>
      <c r="F377" s="2">
        <v>0</v>
      </c>
      <c r="G377" s="3">
        <f t="shared" si="12"/>
        <v>910.29600000000005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1442.43</v>
      </c>
      <c r="E380" s="2">
        <v>0</v>
      </c>
      <c r="F380" s="2">
        <v>0</v>
      </c>
      <c r="G380" s="3">
        <f t="shared" si="12"/>
        <v>1093.36194</v>
      </c>
      <c r="H380" s="3">
        <f t="shared" si="13"/>
        <v>0.43000000000006366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3140.88</v>
      </c>
      <c r="E381" s="2">
        <v>0</v>
      </c>
      <c r="F381" s="2">
        <v>0</v>
      </c>
      <c r="G381" s="3">
        <f t="shared" si="12"/>
        <v>2387.0688</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6031.22</v>
      </c>
      <c r="D388" s="2">
        <f>'PR-RAS'!E393</f>
        <v>7562.22</v>
      </c>
      <c r="E388" s="2">
        <v>0</v>
      </c>
      <c r="F388" s="2">
        <v>0</v>
      </c>
      <c r="G388" s="3">
        <f t="shared" si="12"/>
        <v>8187.2404200000001</v>
      </c>
      <c r="H388" s="3">
        <f t="shared" si="13"/>
        <v>0.44000000000050932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6031.22</v>
      </c>
      <c r="D389" s="2">
        <f>'PR-RAS'!E394</f>
        <v>7562.22</v>
      </c>
      <c r="E389" s="2">
        <v>0</v>
      </c>
      <c r="F389" s="2">
        <v>0</v>
      </c>
      <c r="G389" s="3">
        <f t="shared" si="12"/>
        <v>8208.3960800000004</v>
      </c>
      <c r="H389" s="3">
        <f t="shared" si="13"/>
        <v>0.44000000000050932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20625</v>
      </c>
      <c r="D407" s="2">
        <f>'PR-RAS'!E412</f>
        <v>68681.25</v>
      </c>
      <c r="E407" s="2">
        <v>0</v>
      </c>
      <c r="F407" s="2">
        <v>0</v>
      </c>
      <c r="G407" s="3">
        <f t="shared" si="12"/>
        <v>64142.925000000003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20625</v>
      </c>
      <c r="D408" s="2">
        <f>'PR-RAS'!E413</f>
        <v>68681.25</v>
      </c>
      <c r="E408" s="2">
        <v>0</v>
      </c>
      <c r="F408" s="2">
        <v>0</v>
      </c>
      <c r="G408" s="3">
        <f t="shared" si="12"/>
        <v>64300.912499999999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30552.06</v>
      </c>
      <c r="D413" s="2">
        <f>'PR-RAS'!E418</f>
        <v>105106.34</v>
      </c>
      <c r="E413" s="2">
        <v>0</v>
      </c>
      <c r="F413" s="2">
        <v>0</v>
      </c>
      <c r="G413" s="3">
        <f t="shared" si="12"/>
        <v>99195.072879999992</v>
      </c>
      <c r="H413" s="3">
        <f t="shared" si="13"/>
        <v>0.39999999999781721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84248.52</v>
      </c>
      <c r="E415" s="2">
        <v>0</v>
      </c>
      <c r="F415" s="2">
        <v>0</v>
      </c>
      <c r="G415" s="3">
        <f t="shared" si="12"/>
        <v>69757.774560000005</v>
      </c>
      <c r="H415" s="3">
        <f t="shared" si="13"/>
        <v>0.47999999999592546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2966068.3</v>
      </c>
      <c r="D417" s="2">
        <f>'PR-RAS'!E422</f>
        <v>3476429.9800000004</v>
      </c>
      <c r="E417" s="2">
        <v>0</v>
      </c>
      <c r="F417" s="2">
        <v>0</v>
      </c>
      <c r="G417" s="3">
        <f t="shared" si="12"/>
        <v>4126274.1561600007</v>
      </c>
      <c r="H417" s="3">
        <f t="shared" si="13"/>
        <v>0.31999999936670065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3007614.83</v>
      </c>
      <c r="D418" s="2">
        <f>'PR-RAS'!E423</f>
        <v>3756586.3</v>
      </c>
      <c r="E418" s="2">
        <v>0</v>
      </c>
      <c r="F418" s="2">
        <v>0</v>
      </c>
      <c r="G418" s="3">
        <f t="shared" si="12"/>
        <v>4387168.35831</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41546.530000000261</v>
      </c>
      <c r="D420" s="2">
        <f>'PR-RAS'!E425</f>
        <v>280156.31999999937</v>
      </c>
      <c r="E420" s="2">
        <v>0</v>
      </c>
      <c r="F420" s="2">
        <v>0</v>
      </c>
      <c r="G420" s="3">
        <f t="shared" si="12"/>
        <v>252178.99222999957</v>
      </c>
      <c r="H420" s="3">
        <f t="shared" si="13"/>
        <v>0.78999999910593033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26136.92</v>
      </c>
      <c r="D422" s="2">
        <f>'PR-RAS'!E427</f>
        <v>67683.450000000012</v>
      </c>
      <c r="E422" s="2">
        <v>0</v>
      </c>
      <c r="F422" s="2">
        <v>0</v>
      </c>
      <c r="G422" s="3">
        <f t="shared" si="12"/>
        <v>67993.108219999995</v>
      </c>
      <c r="H422" s="3">
        <f t="shared" si="13"/>
        <v>0.53000000001338776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374.54</v>
      </c>
      <c r="D423" s="2">
        <f>'PR-RAS'!E428</f>
        <v>287031.7</v>
      </c>
      <c r="E423" s="2">
        <v>0</v>
      </c>
      <c r="F423" s="2">
        <v>0</v>
      </c>
      <c r="G423" s="3">
        <f t="shared" si="12"/>
        <v>242412.81068000002</v>
      </c>
      <c r="H423" s="3">
        <f t="shared" si="13"/>
        <v>0.759999999988338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2966068.3</v>
      </c>
      <c r="D637" s="2">
        <f>'PR-RAS'!E643</f>
        <v>3476429.9800000004</v>
      </c>
      <c r="E637" s="2">
        <v>0</v>
      </c>
      <c r="F637" s="2">
        <v>0</v>
      </c>
      <c r="G637" s="3">
        <f t="shared" si="14"/>
        <v>6308438.3733600015</v>
      </c>
      <c r="H637" s="3">
        <f t="shared" si="15"/>
        <v>0.31999999936670065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3007614.83</v>
      </c>
      <c r="D638" s="2">
        <f>'PR-RAS'!E644</f>
        <v>3756586.3</v>
      </c>
      <c r="E638" s="2">
        <v>0</v>
      </c>
      <c r="F638" s="2">
        <v>0</v>
      </c>
      <c r="G638" s="3">
        <f t="shared" si="14"/>
        <v>6701741.5929100001</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41546.530000000261</v>
      </c>
      <c r="D640" s="2">
        <f>'PR-RAS'!E646</f>
        <v>280156.31999999937</v>
      </c>
      <c r="E640" s="2">
        <v>0</v>
      </c>
      <c r="F640" s="2">
        <v>0</v>
      </c>
      <c r="G640" s="3">
        <f t="shared" si="14"/>
        <v>384588.00962999935</v>
      </c>
      <c r="H640" s="3">
        <f t="shared" si="15"/>
        <v>0.78999999910593033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26136.92</v>
      </c>
      <c r="D642" s="2">
        <f>'PR-RAS'!E648</f>
        <v>67683.450000000012</v>
      </c>
      <c r="E642" s="2">
        <v>0</v>
      </c>
      <c r="F642" s="2">
        <v>0</v>
      </c>
      <c r="G642" s="3">
        <f t="shared" si="14"/>
        <v>103523.94862000001</v>
      </c>
      <c r="H642" s="3">
        <f t="shared" si="15"/>
        <v>0.53000000001338776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67683.450000000259</v>
      </c>
      <c r="D644" s="2">
        <f>'PR-RAS'!E650</f>
        <v>347839.76999999938</v>
      </c>
      <c r="E644" s="2">
        <v>0</v>
      </c>
      <c r="F644" s="2">
        <v>0</v>
      </c>
      <c r="G644" s="3">
        <f t="shared" si="14"/>
        <v>490842.40256999939</v>
      </c>
      <c r="H644" s="3">
        <f t="shared" si="15"/>
        <v>0.68000000088068191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209908.16</v>
      </c>
      <c r="D645" s="2">
        <f>'PR-RAS'!E651</f>
        <v>0</v>
      </c>
      <c r="E645" s="2">
        <v>0</v>
      </c>
      <c r="F645" s="2">
        <v>0</v>
      </c>
      <c r="G645" s="3">
        <f t="shared" si="14"/>
        <v>135180.85503999999</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94</v>
      </c>
      <c r="D651" s="2">
        <f>'PR-RAS'!E658</f>
        <v>94</v>
      </c>
      <c r="E651" s="2">
        <v>0</v>
      </c>
      <c r="F651" s="2">
        <v>0</v>
      </c>
      <c r="G651" s="3">
        <f t="shared" si="14"/>
        <v>183.3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2603404.94</v>
      </c>
      <c r="D676" s="2">
        <f>'PR-RAS'!E683</f>
        <v>2935204.23</v>
      </c>
      <c r="E676" s="2">
        <v>0</v>
      </c>
      <c r="F676" s="2">
        <v>0</v>
      </c>
      <c r="G676" s="3">
        <f t="shared" si="14"/>
        <v>5719824.0450000009</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30881.67</v>
      </c>
      <c r="D678" s="2">
        <f>'PR-RAS'!E685</f>
        <v>92507.24</v>
      </c>
      <c r="E678" s="2">
        <v>0</v>
      </c>
      <c r="F678" s="2">
        <v>0</v>
      </c>
      <c r="G678" s="3">
        <f t="shared" si="14"/>
        <v>146161.69355000003</v>
      </c>
      <c r="H678" s="3">
        <f t="shared" si="15"/>
        <v>0.57000000000698492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10875.89</v>
      </c>
      <c r="D717" s="2">
        <f>'PR-RAS'!E724</f>
        <v>12438.93</v>
      </c>
      <c r="E717" s="2">
        <v>0</v>
      </c>
      <c r="F717" s="2">
        <v>0</v>
      </c>
      <c r="G717" s="3">
        <f t="shared" si="14"/>
        <v>25599.684999999998</v>
      </c>
      <c r="H717" s="3">
        <f t="shared" si="15"/>
        <v>0.18000000000029104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4344.88</v>
      </c>
      <c r="D725" s="2">
        <f>'PR-RAS'!E732</f>
        <v>3081.54</v>
      </c>
      <c r="E725" s="2">
        <v>0</v>
      </c>
      <c r="F725" s="2">
        <v>0</v>
      </c>
      <c r="G725" s="3">
        <f t="shared" si="14"/>
        <v>7607.7630399999989</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4414.3999999999996</v>
      </c>
      <c r="D726" s="2">
        <f>'PR-RAS'!E733</f>
        <v>5297.28</v>
      </c>
      <c r="E726" s="2">
        <v>0</v>
      </c>
      <c r="F726" s="2">
        <v>0</v>
      </c>
      <c r="G726" s="3">
        <f t="shared" si="14"/>
        <v>10881.495999999999</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54683.1</v>
      </c>
      <c r="D727" s="2">
        <f>'PR-RAS'!E734</f>
        <v>64528.79</v>
      </c>
      <c r="E727" s="2">
        <v>0</v>
      </c>
      <c r="F727" s="2">
        <v>0</v>
      </c>
      <c r="G727" s="3">
        <f t="shared" si="14"/>
        <v>133395.73368</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6350.41</v>
      </c>
      <c r="D729" s="2">
        <f>'PR-RAS'!E736</f>
        <v>4726.58</v>
      </c>
      <c r="E729" s="2">
        <v>0</v>
      </c>
      <c r="F729" s="2">
        <v>0</v>
      </c>
      <c r="G729" s="3">
        <f t="shared" si="14"/>
        <v>11504.998959999999</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456.97</v>
      </c>
      <c r="D731" s="2">
        <f>'PR-RAS'!E738</f>
        <v>0</v>
      </c>
      <c r="E731" s="2">
        <v>0</v>
      </c>
      <c r="F731" s="2">
        <v>0</v>
      </c>
      <c r="G731" s="3">
        <f t="shared" si="14"/>
        <v>333.5881</v>
      </c>
      <c r="H731" s="3">
        <f t="shared" si="15"/>
        <v>2.9999999999972715E-2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2727.66</v>
      </c>
      <c r="D733" s="2">
        <f>'PR-RAS'!E740</f>
        <v>4348.03</v>
      </c>
      <c r="E733" s="2">
        <v>0</v>
      </c>
      <c r="F733" s="2">
        <v>0</v>
      </c>
      <c r="G733" s="3">
        <f t="shared" si="14"/>
        <v>8362.1630399999995</v>
      </c>
      <c r="H733" s="3">
        <f t="shared" si="15"/>
        <v>0.36999999999989086</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2272.08</v>
      </c>
      <c r="D735" s="2">
        <f>'PR-RAS'!E742</f>
        <v>420.11</v>
      </c>
      <c r="E735" s="2">
        <v>0</v>
      </c>
      <c r="F735" s="2">
        <v>0</v>
      </c>
      <c r="G735" s="3">
        <f t="shared" si="14"/>
        <v>2284.4282000000003</v>
      </c>
      <c r="H735" s="3">
        <f t="shared" si="15"/>
        <v>0.18999999999994088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135</v>
      </c>
      <c r="D736" s="2">
        <f>'PR-RAS'!E743</f>
        <v>174</v>
      </c>
      <c r="E736" s="2">
        <v>0</v>
      </c>
      <c r="F736" s="2">
        <v>0</v>
      </c>
      <c r="G736" s="3">
        <f t="shared" ref="G736:G737" si="28">(B736/1000)*(C736*1+D736*2)</f>
        <v>355.005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3263.58</v>
      </c>
      <c r="D737" s="2">
        <f>'PR-RAS'!E744</f>
        <v>2483.5700000000002</v>
      </c>
      <c r="E737" s="2">
        <v>0</v>
      </c>
      <c r="F737" s="2">
        <v>0</v>
      </c>
      <c r="G737" s="3">
        <f t="shared" si="28"/>
        <v>6057.8099200000006</v>
      </c>
      <c r="H737" s="3">
        <f t="shared" si="29"/>
        <v>0.84999999999990905</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27722.94</v>
      </c>
      <c r="D848" s="2">
        <f>'PR-RAS'!E855</f>
        <v>29562.62</v>
      </c>
      <c r="E848" s="2">
        <v>0</v>
      </c>
      <c r="F848" s="2">
        <v>0</v>
      </c>
      <c r="G848" s="3">
        <f t="shared" si="34"/>
        <v>73560.408459999991</v>
      </c>
      <c r="H848" s="3">
        <f t="shared" si="35"/>
        <v>0.44000000000232831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3843052.7900000005</v>
      </c>
      <c r="D1011" s="7">
        <f>BILANCA!E6</f>
        <v>4007003.1400000006</v>
      </c>
      <c r="E1011" s="7">
        <v>0</v>
      </c>
      <c r="F1011" s="7">
        <v>0</v>
      </c>
      <c r="G1011" s="8">
        <f t="shared" ref="G1011:G1306" si="38">B1011/1000*C1011+B1011/500*D1011</f>
        <v>11857.059070000003</v>
      </c>
      <c r="H1011" s="8">
        <f t="shared" si="35"/>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3617474.0600000005</v>
      </c>
      <c r="D1012" s="2">
        <f>BILANCA!E7</f>
        <v>3648871.3200000008</v>
      </c>
      <c r="E1012" s="2">
        <v>0</v>
      </c>
      <c r="F1012" s="2">
        <v>0</v>
      </c>
      <c r="G1012" s="3">
        <f t="shared" si="38"/>
        <v>21830.433400000002</v>
      </c>
      <c r="H1012" s="3">
        <f t="shared" si="35"/>
        <v>0.38000000128522515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20761.469999999998</v>
      </c>
      <c r="D1013" s="2">
        <f>BILANCA!E8</f>
        <v>20728.289999999997</v>
      </c>
      <c r="E1013" s="2">
        <v>0</v>
      </c>
      <c r="F1013" s="2">
        <v>0</v>
      </c>
      <c r="G1013" s="3">
        <f t="shared" si="38"/>
        <v>186.65414999999999</v>
      </c>
      <c r="H1013" s="3">
        <f t="shared" si="35"/>
        <v>0.75999999999476131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3981.69</v>
      </c>
      <c r="D1014" s="2">
        <f>BILANCA!E9</f>
        <v>3981.69</v>
      </c>
      <c r="E1014" s="2">
        <v>0</v>
      </c>
      <c r="F1014" s="2">
        <v>0</v>
      </c>
      <c r="G1014" s="3">
        <f t="shared" si="38"/>
        <v>47.780279999999998</v>
      </c>
      <c r="H1014" s="3">
        <f t="shared" si="35"/>
        <v>0.61999999999989086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30423.51</v>
      </c>
      <c r="D1015" s="2">
        <f>BILANCA!E10</f>
        <v>30423.51</v>
      </c>
      <c r="E1015" s="2">
        <v>0</v>
      </c>
      <c r="F1015" s="2">
        <v>0</v>
      </c>
      <c r="G1015" s="3">
        <f t="shared" si="38"/>
        <v>456.35264999999998</v>
      </c>
      <c r="H1015" s="3">
        <f t="shared" si="35"/>
        <v>0.98000000000320142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13643.73</v>
      </c>
      <c r="D1016" s="2">
        <f>BILANCA!E11</f>
        <v>13676.91</v>
      </c>
      <c r="E1016" s="2">
        <v>0</v>
      </c>
      <c r="F1016" s="2">
        <v>0</v>
      </c>
      <c r="G1016" s="3">
        <f t="shared" si="38"/>
        <v>245.9853</v>
      </c>
      <c r="H1016" s="3">
        <f t="shared" si="35"/>
        <v>0.36000000000058208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3596712.5900000003</v>
      </c>
      <c r="D1017" s="2">
        <f>BILANCA!E12</f>
        <v>3628143.0300000007</v>
      </c>
      <c r="E1017" s="2">
        <v>0</v>
      </c>
      <c r="F1017" s="2">
        <v>0</v>
      </c>
      <c r="G1017" s="3">
        <f t="shared" si="38"/>
        <v>75970.990550000017</v>
      </c>
      <c r="H1017" s="3">
        <f t="shared" si="35"/>
        <v>0.44000000040978193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3428677.47</v>
      </c>
      <c r="D1018" s="2">
        <f>BILANCA!E13</f>
        <v>3487051.7900000005</v>
      </c>
      <c r="E1018" s="2">
        <v>0</v>
      </c>
      <c r="F1018" s="2">
        <v>0</v>
      </c>
      <c r="G1018" s="3">
        <f t="shared" si="38"/>
        <v>83222.248400000011</v>
      </c>
      <c r="H1018" s="3">
        <f t="shared" si="35"/>
        <v>0.67999999970197678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20625</v>
      </c>
      <c r="D1019" s="2">
        <f>BILANCA!E14</f>
        <v>89306.25</v>
      </c>
      <c r="E1019" s="2">
        <v>0</v>
      </c>
      <c r="F1019" s="2">
        <v>0</v>
      </c>
      <c r="G1019" s="3">
        <f t="shared" si="38"/>
        <v>1793.1374999999998</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4074323.49</v>
      </c>
      <c r="D1020" s="2">
        <f>BILANCA!E15</f>
        <v>4074323.49</v>
      </c>
      <c r="E1020" s="2">
        <v>0</v>
      </c>
      <c r="F1020" s="2">
        <v>0</v>
      </c>
      <c r="G1020" s="3">
        <f t="shared" si="38"/>
        <v>122229.7047</v>
      </c>
      <c r="H1020" s="3">
        <f t="shared" si="35"/>
        <v>0.98000000044703484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6636.14</v>
      </c>
      <c r="D1022" s="2">
        <f>BILANCA!E17</f>
        <v>6636.14</v>
      </c>
      <c r="E1022" s="2">
        <v>0</v>
      </c>
      <c r="F1022" s="2">
        <v>0</v>
      </c>
      <c r="G1022" s="3">
        <f t="shared" si="38"/>
        <v>238.90104000000002</v>
      </c>
      <c r="H1022" s="3">
        <f t="shared" si="35"/>
        <v>0.28000000000065484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672907.16</v>
      </c>
      <c r="D1023" s="2">
        <f>BILANCA!E18</f>
        <v>683214.09</v>
      </c>
      <c r="E1023" s="2">
        <v>0</v>
      </c>
      <c r="F1023" s="2">
        <v>0</v>
      </c>
      <c r="G1023" s="3">
        <f t="shared" si="38"/>
        <v>26511.359419999997</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70641.579999999958</v>
      </c>
      <c r="D1024" s="2">
        <f>BILANCA!E19</f>
        <v>67809.560000000056</v>
      </c>
      <c r="E1024" s="2">
        <v>0</v>
      </c>
      <c r="F1024" s="2">
        <v>0</v>
      </c>
      <c r="G1024" s="3">
        <f t="shared" si="38"/>
        <v>2887.6498000000011</v>
      </c>
      <c r="H1024" s="3">
        <f t="shared" si="35"/>
        <v>0.85999999998603016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667141.51</v>
      </c>
      <c r="D1025" s="2">
        <f>BILANCA!E20</f>
        <v>688152.67</v>
      </c>
      <c r="E1025" s="2">
        <v>0</v>
      </c>
      <c r="F1025" s="2">
        <v>0</v>
      </c>
      <c r="G1025" s="3">
        <f t="shared" si="38"/>
        <v>30651.702749999997</v>
      </c>
      <c r="H1025" s="3">
        <f t="shared" si="35"/>
        <v>0.81999999994877726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12108.89</v>
      </c>
      <c r="D1026" s="2">
        <f>BILANCA!E21</f>
        <v>15476.89</v>
      </c>
      <c r="E1026" s="2">
        <v>0</v>
      </c>
      <c r="F1026" s="2">
        <v>0</v>
      </c>
      <c r="G1026" s="3">
        <f t="shared" si="38"/>
        <v>689.00271999999995</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21556.959999999999</v>
      </c>
      <c r="D1027" s="2">
        <f>BILANCA!E22</f>
        <v>22317.46</v>
      </c>
      <c r="E1027" s="2">
        <v>0</v>
      </c>
      <c r="F1027" s="2">
        <v>0</v>
      </c>
      <c r="G1027" s="3">
        <f t="shared" si="38"/>
        <v>1125.26196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4951.59</v>
      </c>
      <c r="D1028" s="2">
        <f>BILANCA!E23</f>
        <v>4951.59</v>
      </c>
      <c r="E1028" s="2">
        <v>0</v>
      </c>
      <c r="F1028" s="2">
        <v>0</v>
      </c>
      <c r="G1028" s="3">
        <f t="shared" si="38"/>
        <v>267.38585999999998</v>
      </c>
      <c r="H1028" s="3">
        <f t="shared" si="35"/>
        <v>0.81999999999970896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16068.22</v>
      </c>
      <c r="D1029" s="2">
        <f>BILANCA!E24</f>
        <v>16068.22</v>
      </c>
      <c r="E1029" s="2">
        <v>0</v>
      </c>
      <c r="F1029" s="2">
        <v>0</v>
      </c>
      <c r="G1029" s="3">
        <f t="shared" si="38"/>
        <v>915.88853999999992</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24779.96</v>
      </c>
      <c r="D1030" s="2">
        <f>BILANCA!E25</f>
        <v>26222.39</v>
      </c>
      <c r="E1030" s="2">
        <v>0</v>
      </c>
      <c r="F1030" s="2">
        <v>0</v>
      </c>
      <c r="G1030" s="3">
        <f t="shared" si="38"/>
        <v>1544.4947999999999</v>
      </c>
      <c r="H1030" s="3">
        <f t="shared" si="35"/>
        <v>0.43000000000029104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50036.29</v>
      </c>
      <c r="D1031" s="2">
        <f>BILANCA!E26</f>
        <v>53177.17</v>
      </c>
      <c r="E1031" s="2">
        <v>0</v>
      </c>
      <c r="F1031" s="2">
        <v>0</v>
      </c>
      <c r="G1031" s="3">
        <f t="shared" si="38"/>
        <v>3284.2032300000001</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726001.84</v>
      </c>
      <c r="D1033" s="2">
        <f>BILANCA!E28</f>
        <v>758556.83</v>
      </c>
      <c r="E1033" s="2">
        <v>0</v>
      </c>
      <c r="F1033" s="2">
        <v>0</v>
      </c>
      <c r="G1033" s="3">
        <f t="shared" si="38"/>
        <v>51591.656499999997</v>
      </c>
      <c r="H1033" s="3">
        <f t="shared" si="35"/>
        <v>0.33000000007450581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44479.519999999997</v>
      </c>
      <c r="D1034" s="2">
        <f>BILANCA!E29</f>
        <v>37723.14</v>
      </c>
      <c r="E1034" s="2">
        <v>0</v>
      </c>
      <c r="F1034" s="2">
        <v>0</v>
      </c>
      <c r="G1034" s="3">
        <f t="shared" si="38"/>
        <v>2878.2192</v>
      </c>
      <c r="H1034" s="3">
        <f t="shared" si="35"/>
        <v>0.62000000000261934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96707.28</v>
      </c>
      <c r="D1035" s="2">
        <f>BILANCA!E30</f>
        <v>54051.06</v>
      </c>
      <c r="E1035" s="2">
        <v>0</v>
      </c>
      <c r="F1035" s="2">
        <v>0</v>
      </c>
      <c r="G1035" s="3">
        <f t="shared" si="38"/>
        <v>5120.2350000000006</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52227.76</v>
      </c>
      <c r="D1039" s="2">
        <f>BILANCA!E34</f>
        <v>16327.92</v>
      </c>
      <c r="E1039" s="2">
        <v>0</v>
      </c>
      <c r="F1039" s="2">
        <v>0</v>
      </c>
      <c r="G1039" s="3">
        <f t="shared" si="38"/>
        <v>2461.6244000000002</v>
      </c>
      <c r="H1039" s="3">
        <f t="shared" si="35"/>
        <v>0.31999999999788997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52733.479999999981</v>
      </c>
      <c r="D1040" s="2">
        <f>BILANCA!E35</f>
        <v>35513.359999999986</v>
      </c>
      <c r="E1040" s="2">
        <v>0</v>
      </c>
      <c r="F1040" s="2">
        <v>0</v>
      </c>
      <c r="G1040" s="3">
        <f t="shared" si="38"/>
        <v>3712.8059999999982</v>
      </c>
      <c r="H1040" s="3">
        <f t="shared" si="35"/>
        <v>0.83999999996740371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206658.27</v>
      </c>
      <c r="D1041" s="2">
        <f>BILANCA!E36</f>
        <v>214220.49</v>
      </c>
      <c r="E1041" s="2">
        <v>0</v>
      </c>
      <c r="F1041" s="2">
        <v>0</v>
      </c>
      <c r="G1041" s="3">
        <f t="shared" si="38"/>
        <v>19688.07675</v>
      </c>
      <c r="H1041" s="3">
        <f t="shared" si="35"/>
        <v>0.7599999999802094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153924.79</v>
      </c>
      <c r="D1045" s="2">
        <f>BILANCA!E40</f>
        <v>178707.13</v>
      </c>
      <c r="E1045" s="2">
        <v>0</v>
      </c>
      <c r="F1045" s="2">
        <v>0</v>
      </c>
      <c r="G1045" s="3">
        <f t="shared" si="38"/>
        <v>17896.866750000001</v>
      </c>
      <c r="H1045" s="3">
        <f t="shared" si="35"/>
        <v>0.33999999999650754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180.53999999999996</v>
      </c>
      <c r="D1046" s="2">
        <f>BILANCA!E41</f>
        <v>45.179999999999836</v>
      </c>
      <c r="E1046" s="2">
        <v>0</v>
      </c>
      <c r="F1046" s="2">
        <v>0</v>
      </c>
      <c r="G1046" s="3">
        <f t="shared" si="38"/>
        <v>9.7523999999999855</v>
      </c>
      <c r="H1046" s="3">
        <f t="shared" si="35"/>
        <v>0.63999999999987267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3414.69</v>
      </c>
      <c r="D1047" s="2">
        <f>BILANCA!E42</f>
        <v>3414.69</v>
      </c>
      <c r="E1047" s="2">
        <v>0</v>
      </c>
      <c r="F1047" s="2">
        <v>0</v>
      </c>
      <c r="G1047" s="3">
        <f t="shared" si="38"/>
        <v>379.03059000000002</v>
      </c>
      <c r="H1047" s="3">
        <f t="shared" si="35"/>
        <v>0.61999999999989086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3234.15</v>
      </c>
      <c r="D1049" s="2">
        <f>BILANCA!E44</f>
        <v>3369.51</v>
      </c>
      <c r="E1049" s="2">
        <v>0</v>
      </c>
      <c r="F1049" s="2">
        <v>0</v>
      </c>
      <c r="G1049" s="3">
        <f t="shared" si="38"/>
        <v>388.95362999999998</v>
      </c>
      <c r="H1049" s="3">
        <f t="shared" si="35"/>
        <v>0.63999999999987267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116888.37</v>
      </c>
      <c r="D1058" s="2">
        <f>BILANCA!E53</f>
        <v>0</v>
      </c>
      <c r="E1058" s="2">
        <v>0</v>
      </c>
      <c r="F1058" s="2">
        <v>0</v>
      </c>
      <c r="G1058" s="3">
        <f t="shared" si="38"/>
        <v>5610.6417599999995</v>
      </c>
      <c r="H1058" s="3">
        <f t="shared" si="35"/>
        <v>0.36999999999534339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118268.26</v>
      </c>
      <c r="E1059" s="2">
        <v>0</v>
      </c>
      <c r="F1059" s="2">
        <v>0</v>
      </c>
      <c r="G1059" s="3">
        <f t="shared" si="38"/>
        <v>11590.289479999999</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116888.37</v>
      </c>
      <c r="D1060" s="2">
        <f>BILANCA!E55</f>
        <v>118268.26</v>
      </c>
      <c r="E1060" s="2">
        <v>0</v>
      </c>
      <c r="F1060" s="2">
        <v>0</v>
      </c>
      <c r="G1060" s="3">
        <f t="shared" si="38"/>
        <v>17671.244500000001</v>
      </c>
      <c r="H1060" s="3">
        <f t="shared" si="35"/>
        <v>0.6299999999901047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225578.73</v>
      </c>
      <c r="D1074" s="2">
        <f>BILANCA!E69</f>
        <v>358131.82</v>
      </c>
      <c r="E1074" s="2">
        <v>0</v>
      </c>
      <c r="F1074" s="2">
        <v>0</v>
      </c>
      <c r="G1074" s="3">
        <f t="shared" si="38"/>
        <v>60277.911680000005</v>
      </c>
      <c r="H1074" s="3">
        <f t="shared" si="35"/>
        <v>0.4499999999825377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2959.49</v>
      </c>
      <c r="D1087" s="2">
        <f>BILANCA!E82</f>
        <v>3902.5</v>
      </c>
      <c r="E1087" s="2">
        <v>0</v>
      </c>
      <c r="F1087" s="2">
        <v>0</v>
      </c>
      <c r="G1087" s="3">
        <f t="shared" si="38"/>
        <v>828.86572999999999</v>
      </c>
      <c r="H1087" s="3">
        <f t="shared" si="35"/>
        <v>0.98999999999978172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2959.49</v>
      </c>
      <c r="D1092" s="2">
        <f>BILANCA!E87</f>
        <v>3902.5</v>
      </c>
      <c r="E1092" s="2">
        <v>0</v>
      </c>
      <c r="F1092" s="2">
        <v>0</v>
      </c>
      <c r="G1092" s="3">
        <f t="shared" si="38"/>
        <v>882.68817999999999</v>
      </c>
      <c r="H1092" s="3">
        <f t="shared" si="35"/>
        <v>0.98999999999978172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12711.080000000002</v>
      </c>
      <c r="D1152" s="2">
        <f>BILANCA!E147</f>
        <v>354229.32</v>
      </c>
      <c r="E1152" s="2">
        <v>0</v>
      </c>
      <c r="F1152" s="2">
        <v>0</v>
      </c>
      <c r="G1152" s="3">
        <f t="shared" si="38"/>
        <v>102406.10024</v>
      </c>
      <c r="H1152" s="3">
        <f t="shared" si="41"/>
        <v>0.40000000000873115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282768.2</v>
      </c>
      <c r="E1155" s="2">
        <v>0</v>
      </c>
      <c r="F1155" s="2">
        <v>0</v>
      </c>
      <c r="G1155" s="3">
        <f t="shared" si="38"/>
        <v>82002.777999999991</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235807.09</v>
      </c>
      <c r="E1161" s="2">
        <v>0</v>
      </c>
      <c r="F1161" s="2">
        <v>0</v>
      </c>
      <c r="G1161" s="3">
        <f t="shared" si="38"/>
        <v>71213.741179999997</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46961.11</v>
      </c>
      <c r="E1163" s="2">
        <v>0</v>
      </c>
      <c r="F1163" s="2">
        <v>0</v>
      </c>
      <c r="G1163" s="3">
        <f t="shared" si="38"/>
        <v>14370.09966</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50.54</v>
      </c>
      <c r="D1165" s="2">
        <f>BILANCA!E160</f>
        <v>65.17</v>
      </c>
      <c r="E1165" s="2">
        <v>0</v>
      </c>
      <c r="F1165" s="2">
        <v>0</v>
      </c>
      <c r="G1165" s="3">
        <f t="shared" si="38"/>
        <v>28.0364</v>
      </c>
      <c r="H1165" s="3">
        <f t="shared" si="41"/>
        <v>0.63000000000000256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324</v>
      </c>
      <c r="D1166" s="2">
        <f>BILANCA!E161</f>
        <v>4198.33</v>
      </c>
      <c r="E1166" s="2">
        <v>0</v>
      </c>
      <c r="F1166" s="2">
        <v>0</v>
      </c>
      <c r="G1166" s="3">
        <f t="shared" si="38"/>
        <v>1360.4229600000001</v>
      </c>
      <c r="H1166" s="3">
        <f t="shared" si="41"/>
        <v>0.32999999999992724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12336.54</v>
      </c>
      <c r="D1167" s="2">
        <f>BILANCA!E162</f>
        <v>67197.62</v>
      </c>
      <c r="E1167" s="2">
        <v>0</v>
      </c>
      <c r="F1167" s="2">
        <v>0</v>
      </c>
      <c r="G1167" s="3">
        <f t="shared" si="38"/>
        <v>23036.889459999999</v>
      </c>
      <c r="H1167" s="3">
        <f t="shared" si="41"/>
        <v>0.8400000000037835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209908.16</v>
      </c>
      <c r="D1176" s="2">
        <f>BILANCA!E171</f>
        <v>0</v>
      </c>
      <c r="E1176" s="2">
        <v>0</v>
      </c>
      <c r="F1176" s="2">
        <v>0</v>
      </c>
      <c r="G1176" s="3">
        <f t="shared" si="38"/>
        <v>34844.754560000001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209908.16</v>
      </c>
      <c r="D1179" s="2">
        <f>BILANCA!E174</f>
        <v>0</v>
      </c>
      <c r="E1179" s="2">
        <v>0</v>
      </c>
      <c r="F1179" s="2">
        <v>0</v>
      </c>
      <c r="G1179" s="3">
        <f t="shared" si="38"/>
        <v>35474.479040000006</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3843052.79</v>
      </c>
      <c r="D1180" s="2">
        <f>BILANCA!E176</f>
        <v>4007003.14</v>
      </c>
      <c r="E1180" s="2">
        <v>0</v>
      </c>
      <c r="F1180" s="2">
        <v>0</v>
      </c>
      <c r="G1180" s="3">
        <f t="shared" si="38"/>
        <v>2015700.0419000001</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292887.64</v>
      </c>
      <c r="D1181" s="2">
        <f>BILANCA!E177</f>
        <v>418939.89</v>
      </c>
      <c r="E1181" s="2">
        <v>0</v>
      </c>
      <c r="F1181" s="2">
        <v>0</v>
      </c>
      <c r="G1181" s="3">
        <f t="shared" si="38"/>
        <v>193361.22882000002</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292887.64</v>
      </c>
      <c r="D1182" s="2">
        <f>BILANCA!E178</f>
        <v>282600.99</v>
      </c>
      <c r="E1182" s="2">
        <v>0</v>
      </c>
      <c r="F1182" s="2">
        <v>0</v>
      </c>
      <c r="G1182" s="3">
        <f t="shared" si="38"/>
        <v>147591.41463999997</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224072.57</v>
      </c>
      <c r="D1183" s="2">
        <f>BILANCA!E179</f>
        <v>241605</v>
      </c>
      <c r="E1183" s="2">
        <v>0</v>
      </c>
      <c r="F1183" s="2">
        <v>0</v>
      </c>
      <c r="G1183" s="3">
        <f t="shared" si="38"/>
        <v>122359.88460999998</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46377.87</v>
      </c>
      <c r="D1184" s="2">
        <f>BILANCA!E180</f>
        <v>40985.620000000003</v>
      </c>
      <c r="E1184" s="2">
        <v>0</v>
      </c>
      <c r="F1184" s="2">
        <v>0</v>
      </c>
      <c r="G1184" s="3">
        <f t="shared" si="38"/>
        <v>22332.745139999999</v>
      </c>
      <c r="H1184" s="3">
        <f t="shared" si="41"/>
        <v>0.50999999999476131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9.9600000000000009</v>
      </c>
      <c r="D1185" s="2">
        <f>BILANCA!E181</f>
        <v>10.37</v>
      </c>
      <c r="E1185" s="2">
        <v>0</v>
      </c>
      <c r="F1185" s="2">
        <v>0</v>
      </c>
      <c r="G1185" s="3">
        <f t="shared" si="38"/>
        <v>5.3724999999999996</v>
      </c>
      <c r="H1185" s="3">
        <f t="shared" si="41"/>
        <v>0.40999999999999837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9.9600000000000009</v>
      </c>
      <c r="D1188" s="2">
        <f>BILANCA!E184</f>
        <v>10.37</v>
      </c>
      <c r="E1188" s="2">
        <v>0</v>
      </c>
      <c r="F1188" s="2">
        <v>0</v>
      </c>
      <c r="G1188" s="3">
        <f t="shared" si="38"/>
        <v>5.4645999999999999</v>
      </c>
      <c r="H1188" s="3">
        <f t="shared" si="41"/>
        <v>0.40999999999999837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22427.24</v>
      </c>
      <c r="D1200" s="2">
        <f>BILANCA!E196</f>
        <v>0</v>
      </c>
      <c r="E1200" s="2">
        <v>0</v>
      </c>
      <c r="F1200" s="2">
        <v>0</v>
      </c>
      <c r="G1200" s="3">
        <f t="shared" si="38"/>
        <v>4261.1756000000005</v>
      </c>
      <c r="H1200" s="3">
        <f t="shared" si="41"/>
        <v>0.24000000000160071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136140.9</v>
      </c>
      <c r="E1251" s="2">
        <v>0</v>
      </c>
      <c r="F1251" s="2">
        <v>0</v>
      </c>
      <c r="G1251" s="3">
        <f>B1251/1000*C1251+B1251/500*D1251</f>
        <v>65619.913799999995</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198</v>
      </c>
      <c r="E1252" s="2">
        <v>0</v>
      </c>
      <c r="F1252" s="2">
        <v>0</v>
      </c>
      <c r="G1252" s="3">
        <f t="shared" si="38"/>
        <v>95.831999999999994</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198</v>
      </c>
      <c r="E1254" s="2">
        <v>0</v>
      </c>
      <c r="F1254" s="2">
        <v>0</v>
      </c>
      <c r="G1254" s="3">
        <f t="shared" si="38"/>
        <v>96.623999999999995</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3550165.15</v>
      </c>
      <c r="D1255" s="2">
        <f>BILANCA!E251</f>
        <v>3588063.25</v>
      </c>
      <c r="E1255" s="2">
        <v>0</v>
      </c>
      <c r="F1255" s="2">
        <v>0</v>
      </c>
      <c r="G1255" s="3">
        <f t="shared" si="38"/>
        <v>2627941.45425</v>
      </c>
      <c r="H1255" s="3">
        <f t="shared" si="41"/>
        <v>0.39999999990686774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3617474.06</v>
      </c>
      <c r="D1256" s="2">
        <f>BILANCA!E252</f>
        <v>3648871.32</v>
      </c>
      <c r="E1256" s="2">
        <v>0</v>
      </c>
      <c r="F1256" s="2">
        <v>0</v>
      </c>
      <c r="G1256" s="3">
        <f t="shared" si="38"/>
        <v>2685143.3081999999</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3617474.06</v>
      </c>
      <c r="D1257" s="2">
        <f>BILANCA!E253</f>
        <v>3648871.32</v>
      </c>
      <c r="E1257" s="2">
        <v>0</v>
      </c>
      <c r="F1257" s="2">
        <v>0</v>
      </c>
      <c r="G1257" s="3">
        <f t="shared" si="38"/>
        <v>2696058.5249000001</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-67683.450000000012</v>
      </c>
      <c r="D1259" s="2">
        <f>BILANCA!E255</f>
        <v>-347839.77</v>
      </c>
      <c r="E1259" s="2">
        <v>0</v>
      </c>
      <c r="F1259" s="2">
        <v>0</v>
      </c>
      <c r="G1259" s="3">
        <f t="shared" si="38"/>
        <v>-190077.38451</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16565.07</v>
      </c>
      <c r="D1260" s="2">
        <f>BILANCA!E256</f>
        <v>0</v>
      </c>
      <c r="E1260" s="2">
        <v>0</v>
      </c>
      <c r="F1260" s="2">
        <v>0</v>
      </c>
      <c r="G1260" s="3">
        <f t="shared" si="38"/>
        <v>4141.2674999999999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16565.07</v>
      </c>
      <c r="D1261" s="2">
        <f>BILANCA!E257</f>
        <v>0</v>
      </c>
      <c r="E1261" s="2">
        <v>0</v>
      </c>
      <c r="F1261" s="2">
        <v>0</v>
      </c>
      <c r="G1261" s="3">
        <f t="shared" si="38"/>
        <v>4157.8325699999996</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84248.52</v>
      </c>
      <c r="D1264" s="2">
        <f>BILANCA!E260</f>
        <v>347839.77</v>
      </c>
      <c r="E1264" s="2">
        <v>0</v>
      </c>
      <c r="F1264" s="2">
        <v>0</v>
      </c>
      <c r="G1264" s="3">
        <f t="shared" si="38"/>
        <v>198101.72724000001</v>
      </c>
      <c r="H1264" s="3">
        <f t="shared" si="41"/>
        <v>0.70999999997729901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215073.5</v>
      </c>
      <c r="E1265" s="2">
        <v>0</v>
      </c>
      <c r="F1265" s="2">
        <v>0</v>
      </c>
      <c r="G1265" s="3">
        <f t="shared" si="38"/>
        <v>109687.485</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84248.52</v>
      </c>
      <c r="D1266" s="2">
        <f>BILANCA!E262</f>
        <v>132766.26999999999</v>
      </c>
      <c r="E1266" s="2">
        <v>0</v>
      </c>
      <c r="F1266" s="2">
        <v>0</v>
      </c>
      <c r="G1266" s="3">
        <f t="shared" si="38"/>
        <v>89543.951359999992</v>
      </c>
      <c r="H1266" s="3">
        <f t="shared" si="41"/>
        <v>0.74999999998544808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374.54</v>
      </c>
      <c r="D1278" s="2">
        <f>BILANCA!E274</f>
        <v>287031.7</v>
      </c>
      <c r="E1278" s="2">
        <v>0</v>
      </c>
      <c r="F1278" s="2">
        <v>0</v>
      </c>
      <c r="G1278" s="3">
        <f t="shared" si="38"/>
        <v>153949.36792000002</v>
      </c>
      <c r="H1278" s="3">
        <f t="shared" si="41"/>
        <v>0.759999999988338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282768.2</v>
      </c>
      <c r="E1281" s="2">
        <v>0</v>
      </c>
      <c r="F1281" s="2">
        <v>0</v>
      </c>
      <c r="G1281" s="3">
        <f t="shared" si="48"/>
        <v>153260.36440000002</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235807.09</v>
      </c>
      <c r="E1287" s="2">
        <v>0</v>
      </c>
      <c r="F1287" s="2">
        <v>0</v>
      </c>
      <c r="G1287" s="3">
        <f t="shared" si="48"/>
        <v>130637.12786000001</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46961.11</v>
      </c>
      <c r="E1289" s="2">
        <v>0</v>
      </c>
      <c r="F1289" s="2">
        <v>0</v>
      </c>
      <c r="G1289" s="3">
        <f t="shared" si="48"/>
        <v>26204.299380000004</v>
      </c>
      <c r="H1289" s="3">
        <f t="shared" si="49"/>
        <v>0.11000000000058208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65.17</v>
      </c>
      <c r="E1291" s="2">
        <v>0</v>
      </c>
      <c r="F1291" s="2">
        <v>0</v>
      </c>
      <c r="G1291" s="3">
        <f t="shared" si="48"/>
        <v>36.625540000000008</v>
      </c>
      <c r="H1291" s="3">
        <f t="shared" si="49"/>
        <v>0.17000000000000171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374.54</v>
      </c>
      <c r="D1292" s="2">
        <f>BILANCA!E288</f>
        <v>4198.33</v>
      </c>
      <c r="E1292" s="2">
        <v>0</v>
      </c>
      <c r="F1292" s="2">
        <v>0</v>
      </c>
      <c r="G1292" s="3">
        <f t="shared" si="48"/>
        <v>2473.4784</v>
      </c>
      <c r="H1292" s="3">
        <f t="shared" si="49"/>
        <v>0.78999999999990678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626682.91</v>
      </c>
      <c r="D1301" s="2">
        <f>BILANCA!E297</f>
        <v>731186.91</v>
      </c>
      <c r="E1301" s="2">
        <v>0</v>
      </c>
      <c r="F1301" s="2">
        <v>0</v>
      </c>
      <c r="G1301" s="3">
        <f t="shared" si="38"/>
        <v>607915.50842999993</v>
      </c>
      <c r="H1301" s="3">
        <f t="shared" si="41"/>
        <v>0.17999999993480742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626682.91</v>
      </c>
      <c r="D1302" s="2">
        <f>BILANCA!E298</f>
        <v>731186.91</v>
      </c>
      <c r="E1302" s="2">
        <v>0</v>
      </c>
      <c r="F1302" s="2">
        <v>0</v>
      </c>
      <c r="G1302" s="3">
        <f t="shared" si="38"/>
        <v>610004.56516</v>
      </c>
      <c r="H1302" s="3">
        <f t="shared" si="41"/>
        <v>0.17999999993480742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12711.08</v>
      </c>
      <c r="D1306" s="2">
        <f>BILANCA!E303</f>
        <v>354229.32</v>
      </c>
      <c r="E1306" s="2">
        <v>0</v>
      </c>
      <c r="F1306" s="2">
        <v>0</v>
      </c>
      <c r="G1306" s="3">
        <f t="shared" si="38"/>
        <v>213466.23711999998</v>
      </c>
      <c r="H1306" s="3">
        <f t="shared" si="41"/>
        <v>0.40000000000691216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2959.49</v>
      </c>
      <c r="D1311" s="2">
        <f>BILANCA!E308</f>
        <v>3902.5</v>
      </c>
      <c r="E1311" s="2">
        <v>0</v>
      </c>
      <c r="F1311" s="2">
        <v>0</v>
      </c>
      <c r="G1311" s="3">
        <f t="shared" si="52"/>
        <v>3240.1114899999998</v>
      </c>
      <c r="H1311" s="3">
        <f t="shared" si="41"/>
        <v>0.98999999999978172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12336.54</v>
      </c>
      <c r="D1338" s="2">
        <f>BILANCA!E335</f>
        <v>67197.62</v>
      </c>
      <c r="E1338" s="2">
        <v>0</v>
      </c>
      <c r="F1338" s="2">
        <v>0</v>
      </c>
      <c r="G1338" s="3">
        <f t="shared" si="52"/>
        <v>48128.023839999994</v>
      </c>
      <c r="H1338" s="3">
        <f t="shared" si="41"/>
        <v>0.8400000000037835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292887.64</v>
      </c>
      <c r="D1340" s="2">
        <f>BILANCA!E337</f>
        <v>282600.99</v>
      </c>
      <c r="E1340" s="2">
        <v>0</v>
      </c>
      <c r="F1340" s="2">
        <v>0</v>
      </c>
      <c r="G1340" s="3">
        <f t="shared" si="52"/>
        <v>283169.57460000005</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45103.199999999997</v>
      </c>
      <c r="E1373" s="2">
        <v>0</v>
      </c>
      <c r="F1373" s="2">
        <v>0</v>
      </c>
      <c r="G1373" s="3">
        <f t="shared" si="59"/>
        <v>32744.923199999997</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91037.7</v>
      </c>
      <c r="E1382" s="2">
        <v>0</v>
      </c>
      <c r="F1382" s="2">
        <v>0</v>
      </c>
      <c r="G1382" s="3">
        <f t="shared" si="59"/>
        <v>67732.048800000004</v>
      </c>
      <c r="H1382" s="3">
        <f t="shared" si="60"/>
        <v>0.30000000000291038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626682.91</v>
      </c>
      <c r="D1390" s="2">
        <f>BILANCA!E387</f>
        <v>626682.91</v>
      </c>
      <c r="E1390" s="2">
        <v>0</v>
      </c>
      <c r="F1390" s="2">
        <v>0</v>
      </c>
      <c r="G1390" s="3">
        <f t="shared" ref="G1390:G1399" si="61">B1390/1000*C1390+B1390/500*D1390</f>
        <v>714418.51740000001</v>
      </c>
      <c r="H1390" s="3">
        <f t="shared" ref="H1390:H1399" si="62">ABS(C1390-ROUND(C1390,0))+ABS(D1390-ROUND(D1390,0))</f>
        <v>0.17999999993480742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48125</v>
      </c>
      <c r="E1396" s="2">
        <v>0</v>
      </c>
      <c r="F1396" s="2">
        <v>0</v>
      </c>
      <c r="G1396" s="3">
        <f t="shared" si="61"/>
        <v>37152.5</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56379</v>
      </c>
      <c r="E1399" s="2">
        <v>0</v>
      </c>
      <c r="F1399" s="2">
        <v>0</v>
      </c>
      <c r="G1399" s="3">
        <f t="shared" si="61"/>
        <v>43862.862000000001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3007614.83</v>
      </c>
      <c r="D1510" s="2">
        <f>'RAS-funkcijski'!E114</f>
        <v>3756586.3000000003</v>
      </c>
      <c r="E1510" s="2">
        <v>0</v>
      </c>
      <c r="F1510" s="2">
        <v>0</v>
      </c>
      <c r="G1510" s="3">
        <f t="shared" si="52"/>
        <v>1157286.6173</v>
      </c>
      <c r="H1510" s="3">
        <f t="shared" si="63"/>
        <v>0.47000000020489097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2874227.24</v>
      </c>
      <c r="D1511" s="2">
        <f>'RAS-funkcijski'!E115</f>
        <v>3626122.87</v>
      </c>
      <c r="E1511" s="2">
        <v>0</v>
      </c>
      <c r="F1511" s="2">
        <v>0</v>
      </c>
      <c r="G1511" s="3">
        <f t="shared" si="52"/>
        <v>1124038.5007800001</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2874227.24</v>
      </c>
      <c r="D1513" s="2">
        <f>'RAS-funkcijski'!E117</f>
        <v>3626122.87</v>
      </c>
      <c r="E1513" s="2">
        <v>0</v>
      </c>
      <c r="F1513" s="2">
        <v>0</v>
      </c>
      <c r="G1513" s="3">
        <f t="shared" si="52"/>
        <v>1144291.44674</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133387.59</v>
      </c>
      <c r="D1522" s="2">
        <f>'RAS-funkcijski'!E126</f>
        <v>130463.43</v>
      </c>
      <c r="E1522" s="2">
        <v>0</v>
      </c>
      <c r="F1522" s="2">
        <v>0</v>
      </c>
      <c r="G1522" s="3">
        <f t="shared" si="52"/>
        <v>48106.362899999993</v>
      </c>
      <c r="H1522" s="3">
        <f t="shared" si="63"/>
        <v>0.83999999999650754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3007614.83</v>
      </c>
      <c r="D1537" s="14">
        <f>'RAS-funkcijski'!E141</f>
        <v>3756586.3000000003</v>
      </c>
      <c r="E1537" s="14">
        <v>0</v>
      </c>
      <c r="F1537" s="14">
        <v>0</v>
      </c>
      <c r="G1537" s="15">
        <f t="shared" si="52"/>
        <v>1441347.8779100003</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74170.359999999986</v>
      </c>
      <c r="E1538" s="7">
        <v>0</v>
      </c>
      <c r="F1538" s="7">
        <v>0</v>
      </c>
      <c r="G1538" s="8">
        <f t="shared" si="52"/>
        <v>148.34071999999998</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74170.359999999986</v>
      </c>
      <c r="E1539" s="2">
        <v>0</v>
      </c>
      <c r="F1539" s="2">
        <v>0</v>
      </c>
      <c r="G1539" s="3">
        <f t="shared" si="52"/>
        <v>296.68143999999995</v>
      </c>
      <c r="H1539" s="3">
        <f t="shared" si="63"/>
        <v>0.35999999998603016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74170.359999999986</v>
      </c>
      <c r="E1540" s="2">
        <v>0</v>
      </c>
      <c r="F1540" s="2">
        <v>0</v>
      </c>
      <c r="G1540" s="3">
        <f t="shared" si="52"/>
        <v>445.02215999999993</v>
      </c>
      <c r="H1540" s="3">
        <f t="shared" si="63"/>
        <v>0.35999999998603016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33.18</v>
      </c>
      <c r="E1541" s="2">
        <v>0</v>
      </c>
      <c r="F1541" s="2">
        <v>0</v>
      </c>
      <c r="G1541" s="3">
        <f t="shared" si="52"/>
        <v>0.26544000000000001</v>
      </c>
      <c r="H1541" s="3">
        <f t="shared" si="63"/>
        <v>0.17999999999999972</v>
      </c>
      <c r="I1541" s="11">
        <f t="shared" ref="I1541:I1546" si="64">G1541*H1541</f>
        <v>4.7779199999999925E-2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74137.179999999993</v>
      </c>
      <c r="E1542" s="2">
        <v>0</v>
      </c>
      <c r="F1542" s="2">
        <v>0</v>
      </c>
      <c r="G1542" s="3">
        <f t="shared" si="52"/>
        <v>741.37179999999989</v>
      </c>
      <c r="H1542" s="3">
        <f t="shared" si="63"/>
        <v>0.17999999999301508</v>
      </c>
      <c r="I1542" s="11">
        <f t="shared" si="64"/>
        <v>133.44692399482156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292887.64</v>
      </c>
      <c r="D1582" s="7"/>
      <c r="E1582" s="7">
        <v>0</v>
      </c>
      <c r="F1582" s="7">
        <v>0</v>
      </c>
      <c r="G1582" s="8">
        <f t="shared" ref="G1582:G1686" si="70">B1582/1000*C1582</f>
        <v>292.88764000000003</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3703813.1900000004</v>
      </c>
      <c r="D1583" s="2">
        <v>0</v>
      </c>
      <c r="E1583" s="2">
        <v>0</v>
      </c>
      <c r="F1583" s="2">
        <v>0</v>
      </c>
      <c r="G1583" s="3">
        <f t="shared" si="70"/>
        <v>7407.6263800000006</v>
      </c>
      <c r="H1583" s="3">
        <f t="shared" si="71"/>
        <v>0.19000000040978193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3457256.1100000003</v>
      </c>
      <c r="D1585" s="2">
        <v>0</v>
      </c>
      <c r="E1585" s="2">
        <v>0</v>
      </c>
      <c r="F1585" s="2">
        <v>0</v>
      </c>
      <c r="G1585" s="3">
        <f t="shared" si="70"/>
        <v>13829.024440000001</v>
      </c>
      <c r="H1585" s="3">
        <f t="shared" si="71"/>
        <v>0.11000000033527613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2888468.49</v>
      </c>
      <c r="D1586" s="2">
        <v>0</v>
      </c>
      <c r="E1586" s="2">
        <v>0</v>
      </c>
      <c r="F1586" s="2">
        <v>0</v>
      </c>
      <c r="G1586" s="3">
        <f t="shared" si="70"/>
        <v>14442.342450000002</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538974.55000000005</v>
      </c>
      <c r="D1587" s="2">
        <v>0</v>
      </c>
      <c r="E1587" s="2">
        <v>0</v>
      </c>
      <c r="F1587" s="2">
        <v>0</v>
      </c>
      <c r="G1587" s="3">
        <f t="shared" si="70"/>
        <v>3233.8473000000004</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250.45</v>
      </c>
      <c r="D1588" s="2">
        <v>0</v>
      </c>
      <c r="E1588" s="2">
        <v>0</v>
      </c>
      <c r="F1588" s="2">
        <v>0</v>
      </c>
      <c r="G1588" s="3">
        <f t="shared" si="70"/>
        <v>1.75315</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29562.62</v>
      </c>
      <c r="D1591" s="2">
        <v>0</v>
      </c>
      <c r="E1591" s="2">
        <v>0</v>
      </c>
      <c r="F1591" s="2">
        <v>0</v>
      </c>
      <c r="G1591" s="3">
        <f t="shared" si="70"/>
        <v>295.62619999999998</v>
      </c>
      <c r="H1591" s="3">
        <f t="shared" si="71"/>
        <v>0.38000000000101863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93233.88</v>
      </c>
      <c r="D1594" s="2">
        <v>0</v>
      </c>
      <c r="E1594" s="2">
        <v>0</v>
      </c>
      <c r="F1594" s="2">
        <v>0</v>
      </c>
      <c r="G1594" s="3">
        <f t="shared" si="70"/>
        <v>1212.04044</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153323.20000000001</v>
      </c>
      <c r="D1601" s="2">
        <v>0</v>
      </c>
      <c r="E1601" s="2">
        <v>0</v>
      </c>
      <c r="F1601" s="2">
        <v>0</v>
      </c>
      <c r="G1601" s="3">
        <f>B1601/1000*C1601</f>
        <v>3066.4640000000004</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3577958.9400000004</v>
      </c>
      <c r="D1602" s="2">
        <v>0</v>
      </c>
      <c r="E1602" s="2">
        <v>0</v>
      </c>
      <c r="F1602" s="2">
        <v>0</v>
      </c>
      <c r="G1602" s="3">
        <f t="shared" si="70"/>
        <v>75137.13774000002</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3446528.5200000005</v>
      </c>
      <c r="D1604" s="2">
        <v>0</v>
      </c>
      <c r="E1604" s="2">
        <v>0</v>
      </c>
      <c r="F1604" s="2">
        <v>0</v>
      </c>
      <c r="G1604" s="3">
        <f t="shared" si="70"/>
        <v>79270.155960000004</v>
      </c>
      <c r="H1604" s="3">
        <f t="shared" si="71"/>
        <v>0.47999999951571226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2870936.06</v>
      </c>
      <c r="D1605" s="2">
        <v>0</v>
      </c>
      <c r="E1605" s="2">
        <v>0</v>
      </c>
      <c r="F1605" s="2">
        <v>0</v>
      </c>
      <c r="G1605" s="3">
        <f t="shared" si="70"/>
        <v>68902.46544</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544554.43000000005</v>
      </c>
      <c r="D1606" s="2">
        <v>0</v>
      </c>
      <c r="E1606" s="2">
        <v>0</v>
      </c>
      <c r="F1606" s="2">
        <v>0</v>
      </c>
      <c r="G1606" s="3">
        <f t="shared" si="70"/>
        <v>13613.860750000002</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260.41000000000003</v>
      </c>
      <c r="D1607" s="2">
        <v>0</v>
      </c>
      <c r="E1607" s="2">
        <v>0</v>
      </c>
      <c r="F1607" s="2">
        <v>0</v>
      </c>
      <c r="G1607" s="3">
        <f t="shared" si="70"/>
        <v>6.7706600000000003</v>
      </c>
      <c r="H1607" s="3">
        <f t="shared" si="71"/>
        <v>0.41000000000002501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29562.62</v>
      </c>
      <c r="D1610" s="2">
        <v>0</v>
      </c>
      <c r="E1610" s="2">
        <v>0</v>
      </c>
      <c r="F1610" s="2">
        <v>0</v>
      </c>
      <c r="G1610" s="3">
        <f t="shared" si="70"/>
        <v>857.31597999999997</v>
      </c>
      <c r="H1610" s="3">
        <f t="shared" si="71"/>
        <v>0.38000000000101863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1215</v>
      </c>
      <c r="D1612" s="2">
        <v>0</v>
      </c>
      <c r="E1612" s="2">
        <v>0</v>
      </c>
      <c r="F1612" s="2">
        <v>0</v>
      </c>
      <c r="G1612" s="3">
        <f t="shared" si="70"/>
        <v>37.664999999999999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105411.34</v>
      </c>
      <c r="D1613" s="2">
        <v>0</v>
      </c>
      <c r="E1613" s="2">
        <v>0</v>
      </c>
      <c r="F1613" s="2">
        <v>0</v>
      </c>
      <c r="G1613" s="3">
        <f t="shared" si="70"/>
        <v>3373.1628799999999</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26019.08</v>
      </c>
      <c r="D1620" s="2">
        <v>0</v>
      </c>
      <c r="E1620" s="2">
        <v>0</v>
      </c>
      <c r="F1620" s="2">
        <v>0</v>
      </c>
      <c r="G1620" s="3">
        <f>B1620/1000*C1620</f>
        <v>1014.7441200000001</v>
      </c>
      <c r="H1620" s="3">
        <f>ABS(C1620-ROUND(C1620,0))</f>
        <v>8.000000000174623E-2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418741.89000000013</v>
      </c>
      <c r="D1621" s="2">
        <v>0</v>
      </c>
      <c r="E1621" s="2">
        <v>0</v>
      </c>
      <c r="F1621" s="2">
        <v>0</v>
      </c>
      <c r="G1621" s="3">
        <f t="shared" si="70"/>
        <v>16749.675600000006</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134399.45000000001</v>
      </c>
      <c r="D1622" s="2">
        <v>0</v>
      </c>
      <c r="E1622" s="2">
        <v>0</v>
      </c>
      <c r="F1622" s="2">
        <v>0</v>
      </c>
      <c r="G1622" s="3">
        <f t="shared" si="70"/>
        <v>5510.3774500000009</v>
      </c>
      <c r="H1622" s="3">
        <f t="shared" si="71"/>
        <v>0.45000000001164153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134399.45000000001</v>
      </c>
      <c r="D1680" s="2">
        <v>0</v>
      </c>
      <c r="E1680" s="2">
        <v>0</v>
      </c>
      <c r="F1680" s="2">
        <v>0</v>
      </c>
      <c r="G1680" s="3">
        <f>B1680/1000*C1680</f>
        <v>13305.545550000003</v>
      </c>
      <c r="H1680" s="3">
        <f>ABS(C1680-ROUND(C1680,0))</f>
        <v>0.45000000001164153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284342.44</v>
      </c>
      <c r="D1681" s="2">
        <v>0</v>
      </c>
      <c r="E1681" s="2">
        <v>0</v>
      </c>
      <c r="F1681" s="2">
        <v>0</v>
      </c>
      <c r="G1681" s="3">
        <f t="shared" si="70"/>
        <v>28434.244000000002</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1731.45</v>
      </c>
      <c r="D1682" s="2">
        <v>0</v>
      </c>
      <c r="E1682" s="2">
        <v>0</v>
      </c>
      <c r="F1682" s="2">
        <v>0</v>
      </c>
      <c r="G1682" s="3">
        <f t="shared" si="70"/>
        <v>174.87645000000001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282610.99</v>
      </c>
      <c r="D1683" s="2">
        <v>0</v>
      </c>
      <c r="E1683" s="2">
        <v>0</v>
      </c>
      <c r="F1683" s="2">
        <v>0</v>
      </c>
      <c r="G1683" s="3">
        <f t="shared" si="70"/>
        <v>28826.320979999997</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23761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2966068.3</v>
      </c>
      <c r="I17" s="275">
        <f>'PR-RAS'!E6</f>
        <v>3475929.9800000004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2977062.77</v>
      </c>
      <c r="I18" s="275">
        <f>'PR-RAS'!E152</f>
        <v>3650979.96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67683.450000000259</v>
      </c>
      <c r="I20" s="275">
        <f>'PR-RAS'!E650</f>
        <v>347839.76999999938</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3617474.0600000005</v>
      </c>
      <c r="I22" s="275">
        <f>BILANCA!E7</f>
        <v>3648871.3200000008</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225578.73</v>
      </c>
      <c r="I23" s="275">
        <f>BILANCA!E69</f>
        <v>358131.82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292887.64</v>
      </c>
      <c r="I24" s="275">
        <f>BILANCA!E177</f>
        <v>418939.89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3550165.15</v>
      </c>
      <c r="I25" s="275">
        <f>BILANCA!E251</f>
        <v>3588063.25</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3007614.83</v>
      </c>
      <c r="I30" s="275">
        <f>'RAS-funkcijski'!E114</f>
        <v>3756586.3000000003</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3007614.83</v>
      </c>
      <c r="I31" s="275">
        <f>'RAS-funkcijski'!E141</f>
        <v>3756586.3000000003</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74170.359999999986</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292887.64</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418741.89000000013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134399.45000000001</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284342.44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9"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2966068.3</v>
      </c>
      <c r="E6" s="60">
        <f>E7+E43+E49+E82+E106+E125+E134+E140</f>
        <v>3475929.9800000004</v>
      </c>
      <c r="F6" s="45">
        <f t="shared" ref="F6:F132" si="0">IF(D6&lt;&gt;0,IF(E6/D6&gt;=100,"&gt;&gt;100",E6/D6*100),"-")</f>
        <v>117.18981589196717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2634286.61</v>
      </c>
      <c r="E49" s="60">
        <f>E50+E53+E58+E61+E64+E68+E71+E74+E77</f>
        <v>3027711.47</v>
      </c>
      <c r="F49" s="45">
        <f t="shared" si="0"/>
        <v>114.93477811057167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2634286.61</v>
      </c>
      <c r="E68" s="60">
        <f t="shared" si="11"/>
        <v>3027711.47</v>
      </c>
      <c r="F68" s="45">
        <f t="shared" si="0"/>
        <v>114.93477811057167</v>
      </c>
    </row>
    <row r="69" spans="1:6" ht="12.75" customHeight="1" x14ac:dyDescent="0.25">
      <c r="A69" s="63" t="s">
        <v>141</v>
      </c>
      <c r="B69" s="64" t="s">
        <v>142</v>
      </c>
      <c r="C69" s="247" t="s">
        <v>141</v>
      </c>
      <c r="D69" s="194">
        <v>2603404.94</v>
      </c>
      <c r="E69" s="194">
        <v>2935204.23</v>
      </c>
      <c r="F69" s="45">
        <f t="shared" si="0"/>
        <v>112.74482063477993</v>
      </c>
    </row>
    <row r="70" spans="1:6" ht="12" x14ac:dyDescent="0.25">
      <c r="A70" s="63" t="s">
        <v>143</v>
      </c>
      <c r="B70" s="64" t="s">
        <v>144</v>
      </c>
      <c r="C70" s="247" t="s">
        <v>143</v>
      </c>
      <c r="D70" s="194">
        <v>30881.67</v>
      </c>
      <c r="E70" s="194">
        <v>92507.24</v>
      </c>
      <c r="F70" s="45">
        <f t="shared" si="0"/>
        <v>299.55387775337283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10875.89</v>
      </c>
      <c r="E106" s="60">
        <f>E107+E112+E120+E124</f>
        <v>12438.93</v>
      </c>
      <c r="F106" s="45">
        <f t="shared" si="0"/>
        <v>114.37160545022063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10875.89</v>
      </c>
      <c r="E112" s="60">
        <f t="shared" si="20"/>
        <v>12438.93</v>
      </c>
      <c r="F112" s="45">
        <f t="shared" si="0"/>
        <v>114.37160545022063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10875.89</v>
      </c>
      <c r="E117" s="194">
        <v>12438.93</v>
      </c>
      <c r="F117" s="45">
        <f t="shared" si="0"/>
        <v>114.37160545022063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38195.75</v>
      </c>
      <c r="E125" s="60">
        <f t="shared" si="22"/>
        <v>53241.46</v>
      </c>
      <c r="F125" s="45">
        <f t="shared" si="0"/>
        <v>139.39105790565705</v>
      </c>
    </row>
    <row r="126" spans="1:6" ht="12.75" customHeight="1" x14ac:dyDescent="0.25">
      <c r="A126" s="63">
        <v>661</v>
      </c>
      <c r="B126" s="65" t="s">
        <v>255</v>
      </c>
      <c r="C126" s="247" t="s">
        <v>256</v>
      </c>
      <c r="D126" s="60">
        <f t="shared" ref="D126:E126" si="23">SUM(D127:D128)</f>
        <v>37554.71</v>
      </c>
      <c r="E126" s="60">
        <f t="shared" si="23"/>
        <v>47186.32</v>
      </c>
      <c r="F126" s="45">
        <f t="shared" si="0"/>
        <v>125.64687625067535</v>
      </c>
    </row>
    <row r="127" spans="1:6" ht="12.75" customHeight="1" x14ac:dyDescent="0.25">
      <c r="A127" s="63">
        <v>6614</v>
      </c>
      <c r="B127" s="65" t="s">
        <v>257</v>
      </c>
      <c r="C127" s="247" t="s">
        <v>258</v>
      </c>
      <c r="D127" s="194">
        <v>928.71</v>
      </c>
      <c r="E127" s="194">
        <v>514.44000000000005</v>
      </c>
      <c r="F127" s="45">
        <f t="shared" si="0"/>
        <v>55.392964434538236</v>
      </c>
    </row>
    <row r="128" spans="1:6" ht="12.75" customHeight="1" x14ac:dyDescent="0.25">
      <c r="A128" s="63">
        <v>6615</v>
      </c>
      <c r="B128" s="65" t="s">
        <v>259</v>
      </c>
      <c r="C128" s="247" t="s">
        <v>260</v>
      </c>
      <c r="D128" s="194">
        <v>36626</v>
      </c>
      <c r="E128" s="194">
        <v>46671.88</v>
      </c>
      <c r="F128" s="45">
        <f t="shared" si="0"/>
        <v>127.42827499590454</v>
      </c>
    </row>
    <row r="129" spans="1:6" ht="22.8" x14ac:dyDescent="0.25">
      <c r="A129" s="63">
        <v>663</v>
      </c>
      <c r="B129" s="182" t="s">
        <v>261</v>
      </c>
      <c r="C129" s="247" t="s">
        <v>262</v>
      </c>
      <c r="D129" s="60">
        <f t="shared" ref="D129:E129" si="24">SUM(D130:D133)</f>
        <v>641.04</v>
      </c>
      <c r="E129" s="60">
        <f t="shared" si="24"/>
        <v>6055.14</v>
      </c>
      <c r="F129" s="45">
        <f t="shared" si="0"/>
        <v>944.58068139273689</v>
      </c>
    </row>
    <row r="130" spans="1:6" ht="12.75" customHeight="1" x14ac:dyDescent="0.25">
      <c r="A130" s="63">
        <v>6631</v>
      </c>
      <c r="B130" s="65" t="s">
        <v>263</v>
      </c>
      <c r="C130" s="247" t="s">
        <v>264</v>
      </c>
      <c r="D130" s="194">
        <v>0</v>
      </c>
      <c r="E130" s="194">
        <v>1600</v>
      </c>
      <c r="F130" s="45" t="str">
        <f t="shared" si="0"/>
        <v>-</v>
      </c>
    </row>
    <row r="131" spans="1:6" ht="12.75" customHeight="1" x14ac:dyDescent="0.25">
      <c r="A131" s="63">
        <v>6632</v>
      </c>
      <c r="B131" s="182" t="s">
        <v>265</v>
      </c>
      <c r="C131" s="247" t="s">
        <v>266</v>
      </c>
      <c r="D131" s="194">
        <v>641.04</v>
      </c>
      <c r="E131" s="194">
        <v>4455.1400000000003</v>
      </c>
      <c r="F131" s="45">
        <f t="shared" si="0"/>
        <v>694.98627230750037</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282710.05</v>
      </c>
      <c r="E134" s="60">
        <f t="shared" si="25"/>
        <v>382538.12</v>
      </c>
      <c r="F134" s="45">
        <f t="shared" ref="F134:F229" si="26">IF(D134&lt;&gt;0,IF(E134/D134&gt;=100,"&gt;&gt;100",E134/D134*100),"-")</f>
        <v>135.31111469153646</v>
      </c>
    </row>
    <row r="135" spans="1:6" ht="22.8" x14ac:dyDescent="0.25">
      <c r="A135" s="63">
        <v>671</v>
      </c>
      <c r="B135" s="182" t="s">
        <v>273</v>
      </c>
      <c r="C135" s="247" t="s">
        <v>274</v>
      </c>
      <c r="D135" s="60">
        <f t="shared" ref="D135:E135" si="27">SUM(D136:D138)</f>
        <v>282710.05</v>
      </c>
      <c r="E135" s="60">
        <f t="shared" si="27"/>
        <v>382538.12</v>
      </c>
      <c r="F135" s="45">
        <f t="shared" si="26"/>
        <v>135.31111469153646</v>
      </c>
    </row>
    <row r="136" spans="1:6" ht="12.75" customHeight="1" x14ac:dyDescent="0.25">
      <c r="A136" s="63">
        <v>6711</v>
      </c>
      <c r="B136" s="65" t="s">
        <v>275</v>
      </c>
      <c r="C136" s="247" t="s">
        <v>276</v>
      </c>
      <c r="D136" s="194">
        <v>281524.05</v>
      </c>
      <c r="E136" s="194">
        <v>365491.12</v>
      </c>
      <c r="F136" s="45">
        <f t="shared" si="26"/>
        <v>129.82589586928719</v>
      </c>
    </row>
    <row r="137" spans="1:6" ht="22.8" x14ac:dyDescent="0.25">
      <c r="A137" s="63">
        <v>6712</v>
      </c>
      <c r="B137" s="182" t="s">
        <v>277</v>
      </c>
      <c r="C137" s="247" t="s">
        <v>278</v>
      </c>
      <c r="D137" s="194">
        <v>1186</v>
      </c>
      <c r="E137" s="194">
        <v>17047</v>
      </c>
      <c r="F137" s="45">
        <f t="shared" si="26"/>
        <v>1437.352445193929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2977062.77</v>
      </c>
      <c r="E152" s="60">
        <f>E153+E164+E202+E221+E230+E262+E273</f>
        <v>3650979.96</v>
      </c>
      <c r="F152" s="45">
        <f t="shared" si="26"/>
        <v>122.63698289438484</v>
      </c>
    </row>
    <row r="153" spans="1:6" ht="12.75" customHeight="1" x14ac:dyDescent="0.25">
      <c r="A153" s="63">
        <v>31</v>
      </c>
      <c r="B153" s="64" t="s">
        <v>308</v>
      </c>
      <c r="C153" s="247" t="s">
        <v>3</v>
      </c>
      <c r="D153" s="60">
        <f t="shared" ref="D153:E153" si="30">D154+D159+D160</f>
        <v>2487166.62</v>
      </c>
      <c r="E153" s="60">
        <f t="shared" si="30"/>
        <v>3076961.86</v>
      </c>
      <c r="F153" s="45">
        <f t="shared" si="26"/>
        <v>123.71353954565375</v>
      </c>
    </row>
    <row r="154" spans="1:6" ht="12.75" customHeight="1" x14ac:dyDescent="0.25">
      <c r="A154" s="63">
        <v>311</v>
      </c>
      <c r="B154" s="64" t="s">
        <v>309</v>
      </c>
      <c r="C154" s="247" t="s">
        <v>310</v>
      </c>
      <c r="D154" s="60">
        <f t="shared" ref="D154:E154" si="31">SUM(D155:D158)</f>
        <v>2053239.81</v>
      </c>
      <c r="E154" s="60">
        <f t="shared" si="31"/>
        <v>2559444.89</v>
      </c>
      <c r="F154" s="45">
        <f t="shared" si="26"/>
        <v>124.65396772138371</v>
      </c>
    </row>
    <row r="155" spans="1:6" ht="12.75" customHeight="1" x14ac:dyDescent="0.25">
      <c r="A155" s="63">
        <v>3111</v>
      </c>
      <c r="B155" s="64" t="s">
        <v>311</v>
      </c>
      <c r="C155" s="247" t="s">
        <v>312</v>
      </c>
      <c r="D155" s="194">
        <v>2053239.81</v>
      </c>
      <c r="E155" s="194">
        <v>2559444.89</v>
      </c>
      <c r="F155" s="45">
        <f t="shared" si="26"/>
        <v>124.65396772138371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94854.39</v>
      </c>
      <c r="E159" s="194">
        <v>97166.9</v>
      </c>
      <c r="F159" s="45">
        <f t="shared" si="26"/>
        <v>102.43795780037171</v>
      </c>
    </row>
    <row r="160" spans="1:6" ht="12.75" customHeight="1" x14ac:dyDescent="0.25">
      <c r="A160" s="63">
        <v>313</v>
      </c>
      <c r="B160" s="65" t="s">
        <v>321</v>
      </c>
      <c r="C160" s="247" t="s">
        <v>322</v>
      </c>
      <c r="D160" s="60">
        <f t="shared" ref="D160:E160" si="32">SUM(D161:D163)</f>
        <v>339072.42</v>
      </c>
      <c r="E160" s="60">
        <f t="shared" si="32"/>
        <v>420350.07</v>
      </c>
      <c r="F160" s="45">
        <f t="shared" si="26"/>
        <v>123.97058716836953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339072.42</v>
      </c>
      <c r="E162" s="194">
        <v>420350.07</v>
      </c>
      <c r="F162" s="45">
        <f t="shared" si="26"/>
        <v>123.97058716836953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460447.35</v>
      </c>
      <c r="E164" s="60">
        <f>E165+E170+E178+E188+E189+E194</f>
        <v>542990.03</v>
      </c>
      <c r="F164" s="45">
        <f t="shared" si="26"/>
        <v>117.92662722458931</v>
      </c>
    </row>
    <row r="165" spans="1:6" ht="12.75" customHeight="1" x14ac:dyDescent="0.25">
      <c r="A165" s="63">
        <v>321</v>
      </c>
      <c r="B165" s="64" t="s">
        <v>331</v>
      </c>
      <c r="C165" s="247" t="s">
        <v>332</v>
      </c>
      <c r="D165" s="60">
        <f t="shared" ref="D165:E165" si="33">SUM(D166:D169)</f>
        <v>76361.739999999991</v>
      </c>
      <c r="E165" s="60">
        <f t="shared" si="33"/>
        <v>135051.09</v>
      </c>
      <c r="F165" s="45">
        <f t="shared" si="26"/>
        <v>176.85700980621974</v>
      </c>
    </row>
    <row r="166" spans="1:6" ht="12.75" customHeight="1" x14ac:dyDescent="0.25">
      <c r="A166" s="63">
        <v>3211</v>
      </c>
      <c r="B166" s="64" t="s">
        <v>333</v>
      </c>
      <c r="C166" s="247" t="s">
        <v>334</v>
      </c>
      <c r="D166" s="194">
        <v>10476.879999999999</v>
      </c>
      <c r="E166" s="194">
        <v>19628.82</v>
      </c>
      <c r="F166" s="45">
        <f t="shared" si="26"/>
        <v>187.35367781247854</v>
      </c>
    </row>
    <row r="167" spans="1:6" ht="12.75" customHeight="1" x14ac:dyDescent="0.25">
      <c r="A167" s="63">
        <v>3212</v>
      </c>
      <c r="B167" s="64" t="s">
        <v>335</v>
      </c>
      <c r="C167" s="247" t="s">
        <v>336</v>
      </c>
      <c r="D167" s="194">
        <v>54683.1</v>
      </c>
      <c r="E167" s="194">
        <v>64528.79</v>
      </c>
      <c r="F167" s="45">
        <f t="shared" si="26"/>
        <v>118.00499605911151</v>
      </c>
    </row>
    <row r="168" spans="1:6" ht="12.75" customHeight="1" x14ac:dyDescent="0.25">
      <c r="A168" s="63">
        <v>3213</v>
      </c>
      <c r="B168" s="64" t="s">
        <v>337</v>
      </c>
      <c r="C168" s="247" t="s">
        <v>338</v>
      </c>
      <c r="D168" s="194">
        <v>2942</v>
      </c>
      <c r="E168" s="194">
        <v>50563.48</v>
      </c>
      <c r="F168" s="45">
        <f t="shared" si="26"/>
        <v>1718.677090414684</v>
      </c>
    </row>
    <row r="169" spans="1:6" ht="12.75" customHeight="1" x14ac:dyDescent="0.25">
      <c r="A169" s="63">
        <v>3214</v>
      </c>
      <c r="B169" s="64" t="s">
        <v>339</v>
      </c>
      <c r="C169" s="247" t="s">
        <v>340</v>
      </c>
      <c r="D169" s="194">
        <v>8259.76</v>
      </c>
      <c r="E169" s="194">
        <v>330</v>
      </c>
      <c r="F169" s="45">
        <f t="shared" si="26"/>
        <v>3.9952734704156048</v>
      </c>
    </row>
    <row r="170" spans="1:6" ht="12.75" customHeight="1" x14ac:dyDescent="0.25">
      <c r="A170" s="63">
        <v>322</v>
      </c>
      <c r="B170" s="64" t="s">
        <v>341</v>
      </c>
      <c r="C170" s="247" t="s">
        <v>342</v>
      </c>
      <c r="D170" s="60">
        <f t="shared" ref="D170:E170" si="34">SUM(D171:D177)</f>
        <v>214879.21</v>
      </c>
      <c r="E170" s="60">
        <f t="shared" si="34"/>
        <v>221169.14</v>
      </c>
      <c r="F170" s="45">
        <f t="shared" si="26"/>
        <v>102.92719337529211</v>
      </c>
    </row>
    <row r="171" spans="1:6" ht="12.75" customHeight="1" x14ac:dyDescent="0.25">
      <c r="A171" s="63">
        <v>3221</v>
      </c>
      <c r="B171" s="64" t="s">
        <v>343</v>
      </c>
      <c r="C171" s="247" t="s">
        <v>344</v>
      </c>
      <c r="D171" s="194">
        <v>11935.27</v>
      </c>
      <c r="E171" s="194">
        <v>20304.66</v>
      </c>
      <c r="F171" s="45">
        <f t="shared" si="26"/>
        <v>170.12317274766303</v>
      </c>
    </row>
    <row r="172" spans="1:6" ht="12.75" customHeight="1" x14ac:dyDescent="0.25">
      <c r="A172" s="63">
        <v>3222</v>
      </c>
      <c r="B172" s="64" t="s">
        <v>345</v>
      </c>
      <c r="C172" s="247" t="s">
        <v>346</v>
      </c>
      <c r="D172" s="194">
        <v>133387.59</v>
      </c>
      <c r="E172" s="194">
        <v>130463.43</v>
      </c>
      <c r="F172" s="45">
        <f t="shared" si="26"/>
        <v>97.807772072349451</v>
      </c>
    </row>
    <row r="173" spans="1:6" ht="12.75" customHeight="1" x14ac:dyDescent="0.25">
      <c r="A173" s="63">
        <v>3223</v>
      </c>
      <c r="B173" s="65" t="s">
        <v>347</v>
      </c>
      <c r="C173" s="247" t="s">
        <v>348</v>
      </c>
      <c r="D173" s="194">
        <v>61558.67</v>
      </c>
      <c r="E173" s="194">
        <v>63801.39</v>
      </c>
      <c r="F173" s="45">
        <f t="shared" si="26"/>
        <v>103.64322361090647</v>
      </c>
    </row>
    <row r="174" spans="1:6" ht="12.75" customHeight="1" x14ac:dyDescent="0.25">
      <c r="A174" s="63">
        <v>3224</v>
      </c>
      <c r="B174" s="65" t="s">
        <v>349</v>
      </c>
      <c r="C174" s="247" t="s">
        <v>350</v>
      </c>
      <c r="D174" s="194">
        <v>4764.22</v>
      </c>
      <c r="E174" s="194">
        <v>4048.64</v>
      </c>
      <c r="F174" s="45">
        <f t="shared" si="26"/>
        <v>84.980122664360579</v>
      </c>
    </row>
    <row r="175" spans="1:6" ht="12.75" customHeight="1" x14ac:dyDescent="0.25">
      <c r="A175" s="63">
        <v>3225</v>
      </c>
      <c r="B175" s="65" t="s">
        <v>351</v>
      </c>
      <c r="C175" s="247" t="s">
        <v>352</v>
      </c>
      <c r="D175" s="194">
        <v>2501.48</v>
      </c>
      <c r="E175" s="194">
        <v>1379.89</v>
      </c>
      <c r="F175" s="45">
        <f t="shared" si="26"/>
        <v>55.162943537425846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731.98</v>
      </c>
      <c r="E177" s="194">
        <v>1171.1300000000001</v>
      </c>
      <c r="F177" s="45">
        <f t="shared" si="26"/>
        <v>159.99480860132792</v>
      </c>
    </row>
    <row r="178" spans="1:6" ht="12.75" customHeight="1" x14ac:dyDescent="0.25">
      <c r="A178" s="63">
        <v>323</v>
      </c>
      <c r="B178" s="65" t="s">
        <v>357</v>
      </c>
      <c r="C178" s="247" t="s">
        <v>358</v>
      </c>
      <c r="D178" s="60">
        <f t="shared" ref="D178:E178" si="35">SUM(D179:D187)</f>
        <v>157558.08000000002</v>
      </c>
      <c r="E178" s="60">
        <f t="shared" si="35"/>
        <v>175572.82</v>
      </c>
      <c r="F178" s="45">
        <f t="shared" si="26"/>
        <v>111.43371384063579</v>
      </c>
    </row>
    <row r="179" spans="1:6" ht="12.75" customHeight="1" x14ac:dyDescent="0.25">
      <c r="A179" s="63">
        <v>3231</v>
      </c>
      <c r="B179" s="65" t="s">
        <v>359</v>
      </c>
      <c r="C179" s="247" t="s">
        <v>360</v>
      </c>
      <c r="D179" s="194">
        <v>95227.66</v>
      </c>
      <c r="E179" s="194">
        <v>118185.41</v>
      </c>
      <c r="F179" s="45">
        <f t="shared" si="26"/>
        <v>124.10827904413486</v>
      </c>
    </row>
    <row r="180" spans="1:6" ht="12.75" customHeight="1" x14ac:dyDescent="0.25">
      <c r="A180" s="63">
        <v>3232</v>
      </c>
      <c r="B180" s="65" t="s">
        <v>361</v>
      </c>
      <c r="C180" s="247" t="s">
        <v>362</v>
      </c>
      <c r="D180" s="194">
        <v>15934.41</v>
      </c>
      <c r="E180" s="194">
        <v>15439.61</v>
      </c>
      <c r="F180" s="45">
        <f t="shared" si="26"/>
        <v>96.894770499817696</v>
      </c>
    </row>
    <row r="181" spans="1:6" ht="12.75" customHeight="1" x14ac:dyDescent="0.25">
      <c r="A181" s="63">
        <v>3233</v>
      </c>
      <c r="B181" s="65" t="s">
        <v>363</v>
      </c>
      <c r="C181" s="247" t="s">
        <v>364</v>
      </c>
      <c r="D181" s="194">
        <v>328.12</v>
      </c>
      <c r="E181" s="194">
        <v>1066.32</v>
      </c>
      <c r="F181" s="45">
        <f t="shared" si="26"/>
        <v>324.97866634158237</v>
      </c>
    </row>
    <row r="182" spans="1:6" ht="12.75" customHeight="1" x14ac:dyDescent="0.25">
      <c r="A182" s="63">
        <v>3234</v>
      </c>
      <c r="B182" s="65" t="s">
        <v>365</v>
      </c>
      <c r="C182" s="247" t="s">
        <v>366</v>
      </c>
      <c r="D182" s="194">
        <v>28803.599999999999</v>
      </c>
      <c r="E182" s="194">
        <v>25030.61</v>
      </c>
      <c r="F182" s="45">
        <f t="shared" si="26"/>
        <v>86.900977655570827</v>
      </c>
    </row>
    <row r="183" spans="1:6" ht="12.75" customHeight="1" x14ac:dyDescent="0.25">
      <c r="A183" s="63">
        <v>3235</v>
      </c>
      <c r="B183" s="64" t="s">
        <v>367</v>
      </c>
      <c r="C183" s="247" t="s">
        <v>368</v>
      </c>
      <c r="D183" s="194">
        <v>2964.82</v>
      </c>
      <c r="E183" s="194">
        <v>1963.78</v>
      </c>
      <c r="F183" s="45">
        <f t="shared" si="26"/>
        <v>66.236061548424516</v>
      </c>
    </row>
    <row r="184" spans="1:6" ht="12.75" customHeight="1" x14ac:dyDescent="0.25">
      <c r="A184" s="63">
        <v>3236</v>
      </c>
      <c r="B184" s="64" t="s">
        <v>369</v>
      </c>
      <c r="C184" s="247" t="s">
        <v>370</v>
      </c>
      <c r="D184" s="194">
        <v>6350.41</v>
      </c>
      <c r="E184" s="194">
        <v>4726.58</v>
      </c>
      <c r="F184" s="45">
        <f t="shared" si="26"/>
        <v>74.429525022793811</v>
      </c>
    </row>
    <row r="185" spans="1:6" ht="12.75" customHeight="1" x14ac:dyDescent="0.25">
      <c r="A185" s="63">
        <v>3237</v>
      </c>
      <c r="B185" s="64" t="s">
        <v>371</v>
      </c>
      <c r="C185" s="247" t="s">
        <v>372</v>
      </c>
      <c r="D185" s="194">
        <v>456.97</v>
      </c>
      <c r="E185" s="194">
        <v>0</v>
      </c>
      <c r="F185" s="45">
        <f t="shared" si="26"/>
        <v>0</v>
      </c>
    </row>
    <row r="186" spans="1:6" ht="12.75" customHeight="1" x14ac:dyDescent="0.25">
      <c r="A186" s="63">
        <v>3238</v>
      </c>
      <c r="B186" s="64" t="s">
        <v>373</v>
      </c>
      <c r="C186" s="247" t="s">
        <v>374</v>
      </c>
      <c r="D186" s="194">
        <v>4764.43</v>
      </c>
      <c r="E186" s="194">
        <v>4812.4799999999996</v>
      </c>
      <c r="F186" s="45">
        <f t="shared" si="26"/>
        <v>101.00851518439771</v>
      </c>
    </row>
    <row r="187" spans="1:6" ht="12.75" customHeight="1" x14ac:dyDescent="0.25">
      <c r="A187" s="63">
        <v>3239</v>
      </c>
      <c r="B187" s="64" t="s">
        <v>375</v>
      </c>
      <c r="C187" s="247" t="s">
        <v>376</v>
      </c>
      <c r="D187" s="194">
        <v>2727.66</v>
      </c>
      <c r="E187" s="194">
        <v>4348.03</v>
      </c>
      <c r="F187" s="45">
        <f t="shared" si="26"/>
        <v>159.40513113804508</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11648.32</v>
      </c>
      <c r="E194" s="60">
        <f t="shared" si="36"/>
        <v>11196.98</v>
      </c>
      <c r="F194" s="45">
        <f t="shared" si="26"/>
        <v>96.125278151699121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2272.08</v>
      </c>
      <c r="E196" s="194">
        <v>420.11</v>
      </c>
      <c r="F196" s="45">
        <f t="shared" si="26"/>
        <v>18.490105982183728</v>
      </c>
    </row>
    <row r="197" spans="1:6" ht="12.75" customHeight="1" x14ac:dyDescent="0.25">
      <c r="A197" s="63">
        <v>3293</v>
      </c>
      <c r="B197" s="64" t="s">
        <v>395</v>
      </c>
      <c r="C197" s="247" t="s">
        <v>396</v>
      </c>
      <c r="D197" s="194">
        <v>38.28</v>
      </c>
      <c r="E197" s="194">
        <v>480.51</v>
      </c>
      <c r="F197" s="45">
        <f t="shared" si="26"/>
        <v>1255.2507836990594</v>
      </c>
    </row>
    <row r="198" spans="1:6" ht="12.75" customHeight="1" x14ac:dyDescent="0.25">
      <c r="A198" s="63">
        <v>3294</v>
      </c>
      <c r="B198" s="64" t="s">
        <v>397</v>
      </c>
      <c r="C198" s="247" t="s">
        <v>398</v>
      </c>
      <c r="D198" s="194">
        <v>135</v>
      </c>
      <c r="E198" s="194">
        <v>174</v>
      </c>
      <c r="F198" s="45">
        <f t="shared" si="26"/>
        <v>128.88888888888889</v>
      </c>
    </row>
    <row r="199" spans="1:6" ht="12.75" customHeight="1" x14ac:dyDescent="0.25">
      <c r="A199" s="63">
        <v>3295</v>
      </c>
      <c r="B199" s="64" t="s">
        <v>399</v>
      </c>
      <c r="C199" s="247" t="s">
        <v>400</v>
      </c>
      <c r="D199" s="194">
        <v>3263.58</v>
      </c>
      <c r="E199" s="194">
        <v>2483.5700000000002</v>
      </c>
      <c r="F199" s="45">
        <f t="shared" si="26"/>
        <v>76.09955937957703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5939.38</v>
      </c>
      <c r="E201" s="194">
        <v>7638.79</v>
      </c>
      <c r="F201" s="45">
        <f t="shared" si="26"/>
        <v>128.61258245810168</v>
      </c>
    </row>
    <row r="202" spans="1:6" ht="12.75" customHeight="1" x14ac:dyDescent="0.25">
      <c r="A202" s="63">
        <v>34</v>
      </c>
      <c r="B202" s="183" t="s">
        <v>405</v>
      </c>
      <c r="C202" s="247" t="s">
        <v>406</v>
      </c>
      <c r="D202" s="60">
        <f t="shared" ref="D202:E202" si="37">D203+D208+D216</f>
        <v>506.36</v>
      </c>
      <c r="E202" s="60">
        <f t="shared" si="37"/>
        <v>250.45</v>
      </c>
      <c r="F202" s="45">
        <f t="shared" si="26"/>
        <v>49.460857887668844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506.36</v>
      </c>
      <c r="E216" s="60">
        <f t="shared" si="40"/>
        <v>250.45</v>
      </c>
      <c r="F216" s="45">
        <f t="shared" si="26"/>
        <v>49.460857887668844</v>
      </c>
    </row>
    <row r="217" spans="1:6" ht="12.75" customHeight="1" x14ac:dyDescent="0.25">
      <c r="A217" s="63">
        <v>3431</v>
      </c>
      <c r="B217" s="182" t="s">
        <v>435</v>
      </c>
      <c r="C217" s="247" t="s">
        <v>436</v>
      </c>
      <c r="D217" s="194">
        <v>506.36</v>
      </c>
      <c r="E217" s="194">
        <v>250.45</v>
      </c>
      <c r="F217" s="45">
        <f t="shared" si="26"/>
        <v>49.460857887668844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27722.94</v>
      </c>
      <c r="E262" s="60">
        <f t="shared" si="55"/>
        <v>29562.62</v>
      </c>
      <c r="F262" s="45">
        <f t="shared" ref="F262:F268" si="56">IF(D262&lt;&gt;0,IF(E262/D262&gt;=100,"&gt;&gt;100",E262/D262*100),"-")</f>
        <v>106.63594842394062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27722.94</v>
      </c>
      <c r="E269" s="60">
        <f t="shared" si="58"/>
        <v>29562.62</v>
      </c>
      <c r="F269" s="45">
        <f t="shared" ref="F269:F272" si="59">IF(D269&lt;&gt;0,IF(E269/D269&gt;=100,"&gt;&gt;100",E269/D269*100),"-")</f>
        <v>106.63594842394062</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27722.94</v>
      </c>
      <c r="E271" s="194">
        <v>29562.62</v>
      </c>
      <c r="F271" s="45">
        <f t="shared" si="59"/>
        <v>106.63594842394062</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1219.5</v>
      </c>
      <c r="E273" s="60">
        <f t="shared" si="60"/>
        <v>1215</v>
      </c>
      <c r="F273" s="45">
        <f t="shared" ref="F273:F277" si="61">IF(D273&lt;&gt;0,IF(E273/D273&gt;=100,"&gt;&gt;100",E273/D273*100),"-")</f>
        <v>99.630996309963109</v>
      </c>
    </row>
    <row r="274" spans="1:6" ht="12.75" customHeight="1" x14ac:dyDescent="0.25">
      <c r="A274" s="63">
        <v>381</v>
      </c>
      <c r="B274" s="64" t="s">
        <v>540</v>
      </c>
      <c r="C274" s="247" t="s">
        <v>541</v>
      </c>
      <c r="D274" s="60">
        <f t="shared" ref="D274:E274" si="62">SUM(D275:D277)</f>
        <v>1219.5</v>
      </c>
      <c r="E274" s="60">
        <f t="shared" si="62"/>
        <v>1215</v>
      </c>
      <c r="F274" s="45">
        <f t="shared" si="61"/>
        <v>99.630996309963109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1219.5</v>
      </c>
      <c r="E276" s="194">
        <v>1215</v>
      </c>
      <c r="F276" s="45">
        <f t="shared" si="61"/>
        <v>99.630996309963109</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2977062.77</v>
      </c>
      <c r="E299" s="60">
        <f>E152-E297+E298</f>
        <v>3650979.96</v>
      </c>
      <c r="F299" s="45">
        <f t="shared" si="68"/>
        <v>122.63698289438484</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10994.470000000205</v>
      </c>
      <c r="E301" s="60">
        <f>IF(E299&gt;=E6,E299-E6,0)</f>
        <v>175049.97999999952</v>
      </c>
      <c r="F301" s="45">
        <f t="shared" si="68"/>
        <v>1592.1638787499194</v>
      </c>
    </row>
    <row r="302" spans="1:6" ht="12.75" customHeight="1" x14ac:dyDescent="0.25">
      <c r="A302" s="63">
        <v>92211</v>
      </c>
      <c r="B302" s="64" t="s">
        <v>596</v>
      </c>
      <c r="C302" s="247" t="s">
        <v>597</v>
      </c>
      <c r="D302" s="194">
        <v>0</v>
      </c>
      <c r="E302" s="194">
        <v>16565.07</v>
      </c>
      <c r="F302" s="45" t="str">
        <f t="shared" si="68"/>
        <v>-</v>
      </c>
    </row>
    <row r="303" spans="1:6" ht="12.75" customHeight="1" x14ac:dyDescent="0.25">
      <c r="A303" s="63">
        <v>92221</v>
      </c>
      <c r="B303" s="64" t="s">
        <v>598</v>
      </c>
      <c r="C303" s="247" t="s">
        <v>599</v>
      </c>
      <c r="D303" s="194">
        <v>26136.92</v>
      </c>
      <c r="E303" s="194">
        <v>0</v>
      </c>
      <c r="F303" s="45">
        <f t="shared" si="68"/>
        <v>0</v>
      </c>
    </row>
    <row r="304" spans="1:6" ht="12.75" customHeight="1" x14ac:dyDescent="0.25">
      <c r="A304" s="63">
        <v>96</v>
      </c>
      <c r="B304" s="220" t="s">
        <v>600</v>
      </c>
      <c r="C304" s="247" t="s">
        <v>601</v>
      </c>
      <c r="D304" s="194">
        <v>374.54</v>
      </c>
      <c r="E304" s="194">
        <v>287031.7</v>
      </c>
      <c r="F304" s="45" t="str">
        <f t="shared" si="68"/>
        <v>&gt;&gt;100</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500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500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500</v>
      </c>
      <c r="F336" s="45" t="str">
        <f t="shared" si="72"/>
        <v>-</v>
      </c>
    </row>
    <row r="337" spans="1:6" ht="12.75" customHeight="1" x14ac:dyDescent="0.25">
      <c r="A337" s="63">
        <v>7231</v>
      </c>
      <c r="B337" s="64" t="s">
        <v>665</v>
      </c>
      <c r="C337" s="247" t="s">
        <v>666</v>
      </c>
      <c r="D337" s="194">
        <v>0</v>
      </c>
      <c r="E337" s="194">
        <v>500</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30552.06</v>
      </c>
      <c r="E360" s="60">
        <f t="shared" si="86"/>
        <v>105606.34</v>
      </c>
      <c r="F360" s="45">
        <f t="shared" si="72"/>
        <v>345.66029262838572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9927.0600000000013</v>
      </c>
      <c r="E373" s="60">
        <f t="shared" si="90"/>
        <v>36925.090000000004</v>
      </c>
      <c r="F373" s="45">
        <f t="shared" si="72"/>
        <v>371.96400545579451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3895.84</v>
      </c>
      <c r="E379" s="60">
        <f t="shared" si="92"/>
        <v>29362.870000000003</v>
      </c>
      <c r="F379" s="45">
        <f t="shared" si="72"/>
        <v>753.69804714772681</v>
      </c>
    </row>
    <row r="380" spans="1:6" ht="12.75" customHeight="1" x14ac:dyDescent="0.25">
      <c r="A380" s="63">
        <v>4221</v>
      </c>
      <c r="B380" s="64" t="s">
        <v>647</v>
      </c>
      <c r="C380" s="247" t="s">
        <v>739</v>
      </c>
      <c r="D380" s="194">
        <v>2995.84</v>
      </c>
      <c r="E380" s="194">
        <v>20651.060000000001</v>
      </c>
      <c r="F380" s="45">
        <f t="shared" si="72"/>
        <v>689.32453001495412</v>
      </c>
    </row>
    <row r="381" spans="1:6" ht="12.75" customHeight="1" x14ac:dyDescent="0.25">
      <c r="A381" s="63">
        <v>4222</v>
      </c>
      <c r="B381" s="64" t="s">
        <v>740</v>
      </c>
      <c r="C381" s="247" t="s">
        <v>741</v>
      </c>
      <c r="D381" s="194">
        <v>0</v>
      </c>
      <c r="E381" s="194">
        <v>3368</v>
      </c>
      <c r="F381" s="45" t="str">
        <f t="shared" si="72"/>
        <v>-</v>
      </c>
    </row>
    <row r="382" spans="1:6" ht="12.75" customHeight="1" x14ac:dyDescent="0.25">
      <c r="A382" s="63">
        <v>4223</v>
      </c>
      <c r="B382" s="64" t="s">
        <v>651</v>
      </c>
      <c r="C382" s="247" t="s">
        <v>742</v>
      </c>
      <c r="D382" s="194">
        <v>900</v>
      </c>
      <c r="E382" s="194">
        <v>760.5</v>
      </c>
      <c r="F382" s="45">
        <f t="shared" si="72"/>
        <v>84.5</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1442.43</v>
      </c>
      <c r="F385" s="45" t="str">
        <f t="shared" si="72"/>
        <v>-</v>
      </c>
    </row>
    <row r="386" spans="1:6" ht="12.75" customHeight="1" x14ac:dyDescent="0.25">
      <c r="A386" s="63">
        <v>4227</v>
      </c>
      <c r="B386" s="183" t="s">
        <v>659</v>
      </c>
      <c r="C386" s="247" t="s">
        <v>746</v>
      </c>
      <c r="D386" s="194">
        <v>0</v>
      </c>
      <c r="E386" s="194">
        <v>3140.88</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6031.22</v>
      </c>
      <c r="E393" s="60">
        <f t="shared" si="94"/>
        <v>7562.22</v>
      </c>
      <c r="F393" s="45">
        <f t="shared" si="72"/>
        <v>125.38458222382867</v>
      </c>
    </row>
    <row r="394" spans="1:6" ht="12.75" customHeight="1" x14ac:dyDescent="0.25">
      <c r="A394" s="63">
        <v>4241</v>
      </c>
      <c r="B394" s="64" t="s">
        <v>756</v>
      </c>
      <c r="C394" s="247" t="s">
        <v>757</v>
      </c>
      <c r="D394" s="194">
        <v>6031.22</v>
      </c>
      <c r="E394" s="194">
        <v>7562.22</v>
      </c>
      <c r="F394" s="45">
        <f t="shared" si="72"/>
        <v>125.38458222382867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20625</v>
      </c>
      <c r="E412" s="60">
        <f t="shared" si="100"/>
        <v>68681.25</v>
      </c>
      <c r="F412" s="45">
        <f t="shared" si="72"/>
        <v>333</v>
      </c>
    </row>
    <row r="413" spans="1:6" ht="12.75" customHeight="1" x14ac:dyDescent="0.25">
      <c r="A413" s="63">
        <v>451</v>
      </c>
      <c r="B413" s="64" t="s">
        <v>784</v>
      </c>
      <c r="C413" s="247" t="s">
        <v>785</v>
      </c>
      <c r="D413" s="194">
        <v>20625</v>
      </c>
      <c r="E413" s="194">
        <v>68681.25</v>
      </c>
      <c r="F413" s="45">
        <f t="shared" si="72"/>
        <v>333</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30552.06</v>
      </c>
      <c r="E418" s="60">
        <f t="shared" si="102"/>
        <v>105106.34</v>
      </c>
      <c r="F418" s="45">
        <f t="shared" si="72"/>
        <v>344.02374177060398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84248.52</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2966068.3</v>
      </c>
      <c r="E422" s="60">
        <f>E6+E308</f>
        <v>3476429.9800000004</v>
      </c>
      <c r="F422" s="45">
        <f t="shared" si="72"/>
        <v>117.20667322461861</v>
      </c>
    </row>
    <row r="423" spans="1:6" ht="12.75" customHeight="1" x14ac:dyDescent="0.25">
      <c r="A423" s="63" t="s">
        <v>581</v>
      </c>
      <c r="B423" s="64" t="s">
        <v>804</v>
      </c>
      <c r="C423" s="247" t="s">
        <v>805</v>
      </c>
      <c r="D423" s="60">
        <f t="shared" ref="D423:E423" si="103">D299+D360</f>
        <v>3007614.83</v>
      </c>
      <c r="E423" s="60">
        <f t="shared" si="103"/>
        <v>3756586.3</v>
      </c>
      <c r="F423" s="45">
        <f t="shared" si="72"/>
        <v>124.90250621619656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41546.530000000261</v>
      </c>
      <c r="E425" s="60">
        <f t="shared" si="105"/>
        <v>280156.31999999937</v>
      </c>
      <c r="F425" s="45">
        <f t="shared" si="72"/>
        <v>674.31941969641662</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26136.92</v>
      </c>
      <c r="E427" s="60">
        <f t="shared" si="107"/>
        <v>67683.450000000012</v>
      </c>
      <c r="F427" s="45">
        <f t="shared" si="72"/>
        <v>258.95725280560987</v>
      </c>
    </row>
    <row r="428" spans="1:6" ht="22.8" x14ac:dyDescent="0.25">
      <c r="A428" s="249" t="s">
        <v>815</v>
      </c>
      <c r="B428" s="243" t="s">
        <v>816</v>
      </c>
      <c r="C428" s="250" t="s">
        <v>817</v>
      </c>
      <c r="D428" s="81">
        <f t="shared" ref="D428:E428" si="108">D304+D421</f>
        <v>374.54</v>
      </c>
      <c r="E428" s="81">
        <f t="shared" si="108"/>
        <v>287031.7</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2966068.3</v>
      </c>
      <c r="E643" s="60">
        <f>E422+E430</f>
        <v>3476429.9800000004</v>
      </c>
      <c r="F643" s="45">
        <f t="shared" si="109"/>
        <v>117.20667322461861</v>
      </c>
    </row>
    <row r="644" spans="1:6" ht="12.75" customHeight="1" x14ac:dyDescent="0.25">
      <c r="A644" s="63" t="s">
        <v>581</v>
      </c>
      <c r="B644" s="64" t="s">
        <v>1237</v>
      </c>
      <c r="C644" s="247" t="s">
        <v>1238</v>
      </c>
      <c r="D644" s="60">
        <f>D423+D535</f>
        <v>3007614.83</v>
      </c>
      <c r="E644" s="60">
        <f>E423+E535</f>
        <v>3756586.3</v>
      </c>
      <c r="F644" s="45">
        <f t="shared" si="109"/>
        <v>124.90250621619656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41546.530000000261</v>
      </c>
      <c r="E646" s="60">
        <f t="shared" si="164"/>
        <v>280156.31999999937</v>
      </c>
      <c r="F646" s="45">
        <f t="shared" si="109"/>
        <v>674.31941969641662</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26136.92</v>
      </c>
      <c r="E648" s="60">
        <f>IF(E427-E426+E642-E641&gt;=0,E427-E426+E642-E641,0)</f>
        <v>67683.450000000012</v>
      </c>
      <c r="F648" s="45">
        <f t="shared" si="109"/>
        <v>258.95725280560987</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67683.450000000259</v>
      </c>
      <c r="E650" s="60">
        <f t="shared" si="166"/>
        <v>347839.76999999938</v>
      </c>
      <c r="F650" s="45">
        <f t="shared" si="109"/>
        <v>513.9214534720054</v>
      </c>
    </row>
    <row r="651" spans="1:6" ht="22.8" x14ac:dyDescent="0.25">
      <c r="A651" s="249" t="s">
        <v>1251</v>
      </c>
      <c r="B651" s="184" t="s">
        <v>1252</v>
      </c>
      <c r="C651" s="250" t="s">
        <v>1251</v>
      </c>
      <c r="D651" s="196">
        <v>209908.16</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94</v>
      </c>
      <c r="E658" s="253">
        <v>94</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9</v>
      </c>
      <c r="E660" s="253">
        <v>10</v>
      </c>
      <c r="F660" s="45">
        <f t="shared" si="167"/>
        <v>111.11111111111111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2603404.94</v>
      </c>
      <c r="E683" s="192">
        <v>2935204.23</v>
      </c>
      <c r="F683" s="71">
        <f t="shared" si="167"/>
        <v>112.74482063477993</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30881.67</v>
      </c>
      <c r="E685" s="194">
        <v>92507.24</v>
      </c>
      <c r="F685" s="45">
        <f t="shared" si="167"/>
        <v>299.55387775337283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10875.89</v>
      </c>
      <c r="E724" s="192">
        <v>12438.93</v>
      </c>
      <c r="F724" s="71">
        <f t="shared" si="167"/>
        <v>114.37160545022063</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4344.88</v>
      </c>
      <c r="E732" s="192">
        <v>3081.54</v>
      </c>
      <c r="F732" s="71">
        <f t="shared" si="167"/>
        <v>70.923477748522401</v>
      </c>
    </row>
    <row r="733" spans="1:6" ht="12.75" customHeight="1" x14ac:dyDescent="0.25">
      <c r="A733" s="70">
        <v>31215</v>
      </c>
      <c r="B733" s="65" t="s">
        <v>1395</v>
      </c>
      <c r="C733" s="278" t="s">
        <v>1396</v>
      </c>
      <c r="D733" s="192">
        <v>4414.3999999999996</v>
      </c>
      <c r="E733" s="192">
        <v>5297.28</v>
      </c>
      <c r="F733" s="71">
        <f t="shared" si="167"/>
        <v>120</v>
      </c>
    </row>
    <row r="734" spans="1:6" ht="12.75" customHeight="1" x14ac:dyDescent="0.25">
      <c r="A734" s="70">
        <v>32121</v>
      </c>
      <c r="B734" s="65" t="s">
        <v>1397</v>
      </c>
      <c r="C734" s="278" t="s">
        <v>1398</v>
      </c>
      <c r="D734" s="192">
        <v>54683.1</v>
      </c>
      <c r="E734" s="192">
        <v>64528.79</v>
      </c>
      <c r="F734" s="71">
        <f t="shared" si="167"/>
        <v>118.00499605911151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6350.41</v>
      </c>
      <c r="E736" s="194">
        <v>4726.58</v>
      </c>
      <c r="F736" s="45">
        <f t="shared" si="167"/>
        <v>74.429525022793811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456.97</v>
      </c>
      <c r="E738" s="194">
        <v>0</v>
      </c>
      <c r="F738" s="45">
        <f t="shared" si="167"/>
        <v>0</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2727.66</v>
      </c>
      <c r="E740" s="192">
        <v>4348.03</v>
      </c>
      <c r="F740" s="71">
        <f t="shared" si="167"/>
        <v>159.40513113804508</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2272.08</v>
      </c>
      <c r="E742" s="192">
        <v>420.11</v>
      </c>
      <c r="F742" s="71">
        <f t="shared" si="169"/>
        <v>18.490105982183728</v>
      </c>
    </row>
    <row r="743" spans="1:6" ht="12.75" customHeight="1" x14ac:dyDescent="0.25">
      <c r="A743" s="70" t="s">
        <v>1415</v>
      </c>
      <c r="B743" s="65" t="s">
        <v>1416</v>
      </c>
      <c r="C743" s="277" t="s">
        <v>1415</v>
      </c>
      <c r="D743" s="192">
        <v>135</v>
      </c>
      <c r="E743" s="192">
        <v>174</v>
      </c>
      <c r="F743" s="71">
        <f t="shared" ref="F743:F744" si="170">IF(D743&lt;&gt;0,IF(E743/D743&gt;=100,"&gt;&gt;100",E743/D743*100),"-")</f>
        <v>128.88888888888889</v>
      </c>
    </row>
    <row r="744" spans="1:6" ht="12.75" customHeight="1" x14ac:dyDescent="0.25">
      <c r="A744" s="70" t="s">
        <v>1417</v>
      </c>
      <c r="B744" s="65" t="s">
        <v>1418</v>
      </c>
      <c r="C744" s="277" t="s">
        <v>1417</v>
      </c>
      <c r="D744" s="192">
        <v>3263.58</v>
      </c>
      <c r="E744" s="192">
        <v>2483.5700000000002</v>
      </c>
      <c r="F744" s="71">
        <f t="shared" si="170"/>
        <v>76.09955937957703</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27722.94</v>
      </c>
      <c r="E855" s="194">
        <v>29562.62</v>
      </c>
      <c r="F855" s="45">
        <f t="shared" si="169"/>
        <v>106.63594842394062</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F337" sqref="F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3843052.7900000005</v>
      </c>
      <c r="E6" s="180">
        <f t="shared" si="0"/>
        <v>4007003.1400000006</v>
      </c>
      <c r="F6" s="181">
        <f t="shared" ref="F6:F298" si="1">IF(D6&gt;0,IF(E6/D6&gt;=100,"&gt;&gt;100",E6/D6*100),"-")</f>
        <v>104.2661487874071</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3617474.0600000005</v>
      </c>
      <c r="E7" s="79">
        <f t="shared" si="2"/>
        <v>3648871.3200000008</v>
      </c>
      <c r="F7" s="71">
        <f t="shared" si="1"/>
        <v>100.86793324511083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20761.469999999998</v>
      </c>
      <c r="E8" s="79">
        <f>E9+E10-E11</f>
        <v>20728.289999999997</v>
      </c>
      <c r="F8" s="71">
        <f t="shared" si="1"/>
        <v>99.840184726804026</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3981.69</v>
      </c>
      <c r="E9" s="192">
        <v>3981.69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30423.51</v>
      </c>
      <c r="E10" s="192">
        <v>30423.51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13643.73</v>
      </c>
      <c r="E11" s="192">
        <v>13676.91</v>
      </c>
      <c r="F11" s="71">
        <f t="shared" si="1"/>
        <v>100.24318862950234</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3596712.5900000003</v>
      </c>
      <c r="E12" s="79">
        <f t="shared" si="3"/>
        <v>3628143.0300000007</v>
      </c>
      <c r="F12" s="71">
        <f t="shared" si="1"/>
        <v>100.8738657652932</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3428677.47</v>
      </c>
      <c r="E13" s="79">
        <f t="shared" si="4"/>
        <v>3487051.7900000005</v>
      </c>
      <c r="F13" s="71">
        <f t="shared" si="1"/>
        <v>101.70253167615677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20625</v>
      </c>
      <c r="E14" s="192">
        <v>89306.25</v>
      </c>
      <c r="F14" s="71">
        <f t="shared" si="1"/>
        <v>433</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4074323.49</v>
      </c>
      <c r="E15" s="192">
        <v>4074323.49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6636.14</v>
      </c>
      <c r="E17" s="192">
        <v>6636.14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672907.16</v>
      </c>
      <c r="E18" s="192">
        <v>683214.09</v>
      </c>
      <c r="F18" s="71">
        <f t="shared" si="1"/>
        <v>101.53170163919789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70641.579999999958</v>
      </c>
      <c r="E19" s="79">
        <f t="shared" si="5"/>
        <v>67809.560000000056</v>
      </c>
      <c r="F19" s="71">
        <f t="shared" si="1"/>
        <v>95.991001333775515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667141.51</v>
      </c>
      <c r="E20" s="192">
        <v>688152.67</v>
      </c>
      <c r="F20" s="71">
        <f t="shared" si="1"/>
        <v>103.14943077069212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12108.89</v>
      </c>
      <c r="E21" s="192">
        <v>15476.89</v>
      </c>
      <c r="F21" s="71">
        <f t="shared" si="1"/>
        <v>127.81427529690997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21556.959999999999</v>
      </c>
      <c r="E22" s="192">
        <v>22317.46</v>
      </c>
      <c r="F22" s="71">
        <f t="shared" si="1"/>
        <v>103.52786292686909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4951.59</v>
      </c>
      <c r="E23" s="192">
        <v>4951.59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16068.22</v>
      </c>
      <c r="E24" s="192">
        <v>16068.22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24779.96</v>
      </c>
      <c r="E25" s="192">
        <v>26222.39</v>
      </c>
      <c r="F25" s="71">
        <f t="shared" si="1"/>
        <v>105.82095370613996</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50036.29</v>
      </c>
      <c r="E26" s="192">
        <v>53177.17</v>
      </c>
      <c r="F26" s="71">
        <f t="shared" si="1"/>
        <v>106.27720400533292</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726001.84</v>
      </c>
      <c r="E28" s="192">
        <v>758556.83</v>
      </c>
      <c r="F28" s="71">
        <f t="shared" si="1"/>
        <v>104.48414703742348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44479.519999999997</v>
      </c>
      <c r="E29" s="79">
        <f t="shared" si="6"/>
        <v>37723.14</v>
      </c>
      <c r="F29" s="71">
        <f t="shared" si="1"/>
        <v>84.810132843160176</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96707.28</v>
      </c>
      <c r="E30" s="192">
        <v>54051.06</v>
      </c>
      <c r="F30" s="71">
        <f t="shared" si="1"/>
        <v>55.891407554839709</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52227.76</v>
      </c>
      <c r="E34" s="192">
        <v>16327.92</v>
      </c>
      <c r="F34" s="71">
        <f t="shared" si="1"/>
        <v>31.262914587950931</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52733.479999999981</v>
      </c>
      <c r="E35" s="79">
        <f t="shared" si="7"/>
        <v>35513.359999999986</v>
      </c>
      <c r="F35" s="71">
        <f t="shared" si="1"/>
        <v>67.34499600633221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206658.27</v>
      </c>
      <c r="E36" s="192">
        <v>214220.49</v>
      </c>
      <c r="F36" s="71">
        <f t="shared" si="1"/>
        <v>103.65928738298254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153924.79</v>
      </c>
      <c r="E40" s="192">
        <v>178707.13</v>
      </c>
      <c r="F40" s="71">
        <f t="shared" si="1"/>
        <v>116.10029157746456</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180.53999999999996</v>
      </c>
      <c r="E41" s="79">
        <f t="shared" si="8"/>
        <v>45.179999999999836</v>
      </c>
      <c r="F41" s="71">
        <f t="shared" si="1"/>
        <v>25.024925224326932</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3414.69</v>
      </c>
      <c r="E42" s="192">
        <v>3414.69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3234.15</v>
      </c>
      <c r="E44" s="192">
        <v>3369.51</v>
      </c>
      <c r="F44" s="71">
        <f t="shared" si="1"/>
        <v>104.18533463197438</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116888.37</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0</v>
      </c>
      <c r="E54" s="192">
        <v>118268.26</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116888.37</v>
      </c>
      <c r="E55" s="192">
        <v>118268.26</v>
      </c>
      <c r="F55" s="71">
        <f t="shared" si="1"/>
        <v>101.18051949907421</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225578.73</v>
      </c>
      <c r="E69" s="79">
        <f>E70+E82+E88+E119+E135+E147+E165+E171</f>
        <v>358131.82</v>
      </c>
      <c r="F69" s="71">
        <f t="shared" si="1"/>
        <v>158.76134243685121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2959.49</v>
      </c>
      <c r="E82" s="79">
        <f>SUM(E83:E85)-E86+E87</f>
        <v>3902.5</v>
      </c>
      <c r="F82" s="71">
        <f t="shared" si="1"/>
        <v>131.86393601600278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2959.49</v>
      </c>
      <c r="E87" s="192">
        <v>3902.5</v>
      </c>
      <c r="F87" s="71">
        <f t="shared" si="1"/>
        <v>131.86393601600278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12711.080000000002</v>
      </c>
      <c r="E147" s="79">
        <f t="shared" si="24"/>
        <v>354229.32</v>
      </c>
      <c r="F147" s="71">
        <f t="shared" si="1"/>
        <v>2786.7759466544148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282768.2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235807.09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46961.11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50.54</v>
      </c>
      <c r="E160" s="192">
        <v>65.17</v>
      </c>
      <c r="F160" s="71">
        <f t="shared" si="1"/>
        <v>128.94736842105263</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324</v>
      </c>
      <c r="E161" s="192">
        <v>4198.33</v>
      </c>
      <c r="F161" s="71">
        <f t="shared" si="1"/>
        <v>1295.7808641975309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12336.54</v>
      </c>
      <c r="E162" s="192">
        <v>67197.62</v>
      </c>
      <c r="F162" s="71">
        <f t="shared" si="1"/>
        <v>544.70394454198652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209908.16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209908.16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3843052.79</v>
      </c>
      <c r="E176" s="79">
        <f>E177+E251</f>
        <v>4007003.14</v>
      </c>
      <c r="F176" s="71">
        <f t="shared" si="1"/>
        <v>104.26614878740712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292887.64</v>
      </c>
      <c r="E177" s="79">
        <f>E178+E197+E203+E219+E247+E248</f>
        <v>418939.89</v>
      </c>
      <c r="F177" s="71">
        <f t="shared" si="1"/>
        <v>143.03774990300033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292887.64</v>
      </c>
      <c r="E178" s="79">
        <f>SUM(E179:E181)+E185+E186+SUM(E194:E196)</f>
        <v>282600.99</v>
      </c>
      <c r="F178" s="71">
        <f t="shared" si="1"/>
        <v>96.487851109046446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224072.57</v>
      </c>
      <c r="E179" s="192">
        <v>241605</v>
      </c>
      <c r="F179" s="71">
        <f t="shared" si="1"/>
        <v>107.82444276869765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46377.87</v>
      </c>
      <c r="E180" s="192">
        <v>40985.620000000003</v>
      </c>
      <c r="F180" s="71">
        <f t="shared" si="1"/>
        <v>88.373226282276434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9.9600000000000009</v>
      </c>
      <c r="E181" s="79">
        <f t="shared" si="28"/>
        <v>10.37</v>
      </c>
      <c r="F181" s="71">
        <f t="shared" si="1"/>
        <v>104.1164658634538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9.9600000000000009</v>
      </c>
      <c r="E184" s="192">
        <v>10.37</v>
      </c>
      <c r="F184" s="71">
        <f t="shared" si="1"/>
        <v>104.1164658634538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22427.24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136140.9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198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198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3550165.15</v>
      </c>
      <c r="E251" s="79">
        <f>+E252+E255-E264+E274+E291</f>
        <v>3588063.25</v>
      </c>
      <c r="F251" s="71">
        <f t="shared" si="1"/>
        <v>101.06750245125922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3617474.06</v>
      </c>
      <c r="E252" s="79">
        <f>E253-E254</f>
        <v>3648871.32</v>
      </c>
      <c r="F252" s="71">
        <f t="shared" si="1"/>
        <v>100.86793324511081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3617474.06</v>
      </c>
      <c r="E253" s="192">
        <v>3648871.32</v>
      </c>
      <c r="F253" s="71">
        <f t="shared" si="1"/>
        <v>100.86793324511081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-67683.450000000012</v>
      </c>
      <c r="E255" s="79">
        <f>E256-E260</f>
        <v>-347839.77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16565.07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16565.07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84248.52</v>
      </c>
      <c r="E260" s="79">
        <f>SUM(E261:E263)</f>
        <v>347839.77</v>
      </c>
      <c r="F260" s="71">
        <f t="shared" si="1"/>
        <v>412.87344869678424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c r="E261" s="192">
        <v>215073.5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84248.52</v>
      </c>
      <c r="E262" s="192">
        <v>132766.26999999999</v>
      </c>
      <c r="F262" s="71">
        <f t="shared" si="1"/>
        <v>157.5888454776416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374.54</v>
      </c>
      <c r="E274" s="79">
        <f>SUM(E275:E277)+SUM(E286:E290)</f>
        <v>287031.7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282768.2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235807.09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46961.11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65.17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374.54</v>
      </c>
      <c r="E288" s="192">
        <v>4198.33</v>
      </c>
      <c r="F288" s="71">
        <f t="shared" si="39"/>
        <v>1120.9296737331126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626682.91</v>
      </c>
      <c r="E297" s="79">
        <f t="shared" si="42"/>
        <v>731186.91</v>
      </c>
      <c r="F297" s="71">
        <f t="shared" si="1"/>
        <v>116.67573797408963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626682.91</v>
      </c>
      <c r="E298" s="193">
        <v>731186.91</v>
      </c>
      <c r="F298" s="75">
        <f t="shared" si="1"/>
        <v>116.67573797408963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12711.08</v>
      </c>
      <c r="E303" s="192">
        <v>354229.32</v>
      </c>
      <c r="F303" s="71">
        <f t="shared" si="43"/>
        <v>2786.7759466544148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2959.49</v>
      </c>
      <c r="E308" s="192">
        <v>3902.5</v>
      </c>
      <c r="F308" s="71">
        <f t="shared" si="43"/>
        <v>131.86393601600278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12336.54</v>
      </c>
      <c r="E335" s="192">
        <v>67197.62</v>
      </c>
      <c r="F335" s="71">
        <f t="shared" si="43"/>
        <v>544.70394454198652</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292887.64</v>
      </c>
      <c r="E337" s="192">
        <v>282600.99</v>
      </c>
      <c r="F337" s="71">
        <f t="shared" si="43"/>
        <v>96.487851109046446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45103.199999999997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91037.7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626682.91</v>
      </c>
      <c r="E387" s="192">
        <v>626682.91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48125</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v>56379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F117" sqref="F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3007614.83</v>
      </c>
      <c r="E114" s="60">
        <f t="shared" si="22"/>
        <v>3756586.3000000003</v>
      </c>
      <c r="F114" s="45">
        <f t="shared" si="1"/>
        <v>124.90250621619658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2874227.24</v>
      </c>
      <c r="E115" s="60">
        <f t="shared" si="23"/>
        <v>3626122.87</v>
      </c>
      <c r="F115" s="45">
        <f t="shared" si="1"/>
        <v>126.15992290157266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2874227.24</v>
      </c>
      <c r="E117" s="194">
        <v>3626122.87</v>
      </c>
      <c r="F117" s="45">
        <f t="shared" si="1"/>
        <v>126.15992290157266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133387.59</v>
      </c>
      <c r="E126" s="194">
        <v>130463.43</v>
      </c>
      <c r="F126" s="45">
        <f t="shared" si="1"/>
        <v>97.807772072349451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3007614.83</v>
      </c>
      <c r="E141" s="81">
        <f t="shared" si="28"/>
        <v>3756586.3000000003</v>
      </c>
      <c r="F141" s="61">
        <f t="shared" si="1"/>
        <v>124.90250621619658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F9" sqref="F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74170.359999999986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74170.359999999986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74170.359999999986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33.18</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74137.179999999993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E106" sqref="E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292887.64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3703813.1900000004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3457256.1100000003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2888468.49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538974.55000000005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250.45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29562.62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93233.88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153323.20000000001</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3577958.9400000004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3446528.5200000005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2870936.06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544554.43000000005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260.41000000000003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29562.62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1215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105411.34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26019.08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418741.89000000013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134399.45000000001</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134399.45000000001</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284342.44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1731.45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282610.99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23761</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cp:lastModifiedBy>
  <cp:lastPrinted>2026-01-26T08:19:54Z</cp:lastPrinted>
  <dcterms:created xsi:type="dcterms:W3CDTF">2022-04-01T05:14:30Z</dcterms:created>
  <dcterms:modified xsi:type="dcterms:W3CDTF">2026-01-26T13:14:04Z</dcterms:modified>
</cp:coreProperties>
</file>